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ebec\Downloads\"/>
    </mc:Choice>
  </mc:AlternateContent>
  <xr:revisionPtr revIDLastSave="0" documentId="13_ncr:1_{79EF51AC-4B89-4B8C-AFD7-C286DD4DB0BF}" xr6:coauthVersionLast="47" xr6:coauthVersionMax="47" xr10:uidLastSave="{00000000-0000-0000-0000-000000000000}"/>
  <bookViews>
    <workbookView xWindow="-96" yWindow="-96" windowWidth="23232" windowHeight="12432" xr2:uid="{4A18E9F9-0311-413D-A228-3A59541308C8}"/>
  </bookViews>
  <sheets>
    <sheet name="Portfolio" sheetId="1" r:id="rId1"/>
    <sheet name="Individual Stock" sheetId="3" r:id="rId2"/>
  </sheets>
  <definedNames>
    <definedName name="_xlnm._FilterDatabase" localSheetId="0" hidden="1">Portfolio!$B$31:$M$132</definedName>
    <definedName name="Annual_Dividend">OFFSET('Individual Stock'!$E$32,0,0,IF('Individual Stock'!$D$13&gt;100,100,'Individual Stock'!$D$13))</definedName>
    <definedName name="_xlnm.Criteria" localSheetId="0">Portfolio!#REF!</definedName>
    <definedName name="New_Balance">OFFSET('Individual Stock'!$J$32,0,0,IF('Individual Stock'!$D$13&gt;100,100,'Individual Stock'!$D$13))</definedName>
    <definedName name="P_After_DRIP_Value">Portfolio!$G$32:$G$132</definedName>
    <definedName name="P_Annual_Contribution">Portfolio!$I$32:$I$132</definedName>
    <definedName name="P_Annual_Dividend">OFFSET(Portfolio!$D$32,0,0,IF(Portfolio!$D$13&gt;100,100,Portfolio!$D$13))</definedName>
    <definedName name="P_Cumulative_Dividends">Portfolio!$K$32:$K$132</definedName>
    <definedName name="P_New_Balance">OFFSET('Individual Stock'!$D$32,0,0,IF('Individual Stock'!$D$13&gt;100,100,'Individual Stock'!$D$13))</definedName>
    <definedName name="P_Principal">OFFSET(Portfolio!$C$32,0,0,IF(Portfolio!$D$13&gt;100,100,Portfolio!$D$13))</definedName>
    <definedName name="P_Principal_Increase">Portfolio!$H$32:$H$132</definedName>
    <definedName name="P_Total_Contributions">Portfolio!$L$32:$L$132</definedName>
    <definedName name="P_Year">OFFSET(Portfolio!$B$32,0,0,IF(Portfolio!$D$13&gt;100,100,Portfolio!$D$13))</definedName>
    <definedName name="P_Yield">Portfolio!$E$32:$E$132</definedName>
    <definedName name="P_Yield_On_Cost">OFFSET(Portfolio!$F$32,0,0,IF(Portfolio!$D$13&gt;100,100,Portfolio!$D$13))</definedName>
    <definedName name="Yield_On_Cost">OFFSET('Individual Stock'!$G$32,0,0,IF('Individual Stock'!$D$13&gt;100,100,'Individual Stock'!$D$13))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2" i="1" l="1"/>
  <c r="L32" i="1"/>
  <c r="L33" i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G32" i="3"/>
  <c r="N32" i="3" l="1"/>
  <c r="N33" i="3" s="1"/>
  <c r="N34" i="3" s="1"/>
  <c r="N35" i="3" s="1"/>
  <c r="N36" i="3" s="1"/>
  <c r="N37" i="3" s="1"/>
  <c r="N38" i="3" s="1"/>
  <c r="N39" i="3" s="1"/>
  <c r="N40" i="3" s="1"/>
  <c r="N41" i="3" s="1"/>
  <c r="N42" i="3" s="1"/>
  <c r="N43" i="3" s="1"/>
  <c r="N44" i="3" s="1"/>
  <c r="N45" i="3" s="1"/>
  <c r="N46" i="3" s="1"/>
  <c r="N47" i="3" s="1"/>
  <c r="N48" i="3" s="1"/>
  <c r="N49" i="3" s="1"/>
  <c r="N50" i="3" s="1"/>
  <c r="N51" i="3" s="1"/>
  <c r="N52" i="3" s="1"/>
  <c r="N53" i="3" s="1"/>
  <c r="N54" i="3" s="1"/>
  <c r="N55" i="3" s="1"/>
  <c r="N56" i="3" s="1"/>
  <c r="N57" i="3" s="1"/>
  <c r="N58" i="3" s="1"/>
  <c r="N59" i="3" s="1"/>
  <c r="N60" i="3" s="1"/>
  <c r="N61" i="3" s="1"/>
  <c r="N62" i="3" s="1"/>
  <c r="N63" i="3" s="1"/>
  <c r="N64" i="3" s="1"/>
  <c r="N65" i="3" s="1"/>
  <c r="N66" i="3" s="1"/>
  <c r="N67" i="3" s="1"/>
  <c r="N68" i="3" s="1"/>
  <c r="N69" i="3" s="1"/>
  <c r="N70" i="3" s="1"/>
  <c r="N71" i="3" s="1"/>
  <c r="N72" i="3" s="1"/>
  <c r="N73" i="3" s="1"/>
  <c r="N74" i="3" s="1"/>
  <c r="N75" i="3" s="1"/>
  <c r="N76" i="3" s="1"/>
  <c r="N77" i="3" s="1"/>
  <c r="N78" i="3" s="1"/>
  <c r="N79" i="3" s="1"/>
  <c r="N80" i="3" s="1"/>
  <c r="N81" i="3" s="1"/>
  <c r="N82" i="3" s="1"/>
  <c r="N83" i="3" s="1"/>
  <c r="N84" i="3" s="1"/>
  <c r="N85" i="3" s="1"/>
  <c r="N86" i="3" s="1"/>
  <c r="N87" i="3" s="1"/>
  <c r="N88" i="3" s="1"/>
  <c r="N89" i="3" s="1"/>
  <c r="N90" i="3" s="1"/>
  <c r="N91" i="3" s="1"/>
  <c r="N92" i="3" s="1"/>
  <c r="N93" i="3" s="1"/>
  <c r="N94" i="3" s="1"/>
  <c r="N95" i="3" s="1"/>
  <c r="N96" i="3" s="1"/>
  <c r="N97" i="3" s="1"/>
  <c r="N98" i="3" s="1"/>
  <c r="N99" i="3" s="1"/>
  <c r="N100" i="3" s="1"/>
  <c r="N101" i="3" s="1"/>
  <c r="N102" i="3" s="1"/>
  <c r="N103" i="3" s="1"/>
  <c r="N104" i="3" s="1"/>
  <c r="N105" i="3" s="1"/>
  <c r="N106" i="3" s="1"/>
  <c r="N107" i="3" s="1"/>
  <c r="N108" i="3" s="1"/>
  <c r="N109" i="3" s="1"/>
  <c r="N110" i="3" s="1"/>
  <c r="N111" i="3" s="1"/>
  <c r="N112" i="3" s="1"/>
  <c r="N113" i="3" s="1"/>
  <c r="N114" i="3" s="1"/>
  <c r="N115" i="3" s="1"/>
  <c r="N116" i="3" s="1"/>
  <c r="N117" i="3" s="1"/>
  <c r="N118" i="3" s="1"/>
  <c r="N119" i="3" s="1"/>
  <c r="N120" i="3" s="1"/>
  <c r="N121" i="3" s="1"/>
  <c r="N122" i="3" s="1"/>
  <c r="N123" i="3" s="1"/>
  <c r="N124" i="3" s="1"/>
  <c r="N125" i="3" s="1"/>
  <c r="N126" i="3" s="1"/>
  <c r="N127" i="3" s="1"/>
  <c r="N128" i="3" s="1"/>
  <c r="N129" i="3" s="1"/>
  <c r="N130" i="3" s="1"/>
  <c r="N131" i="3" s="1"/>
  <c r="N132" i="3" s="1"/>
  <c r="G31" i="1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B33" i="3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I32" i="3"/>
  <c r="M32" i="3" s="1"/>
  <c r="F32" i="3"/>
  <c r="F33" i="3" s="1"/>
  <c r="F34" i="3" s="1"/>
  <c r="F35" i="3" s="1"/>
  <c r="F36" i="3" s="1"/>
  <c r="F37" i="3" s="1"/>
  <c r="F38" i="3" s="1"/>
  <c r="F39" i="3" s="1"/>
  <c r="F40" i="3" s="1"/>
  <c r="F41" i="3" s="1"/>
  <c r="F42" i="3" s="1"/>
  <c r="F43" i="3" s="1"/>
  <c r="F44" i="3" s="1"/>
  <c r="F45" i="3" s="1"/>
  <c r="F46" i="3" s="1"/>
  <c r="F47" i="3" s="1"/>
  <c r="F48" i="3" s="1"/>
  <c r="F49" i="3" s="1"/>
  <c r="F50" i="3" s="1"/>
  <c r="F51" i="3" s="1"/>
  <c r="F52" i="3" s="1"/>
  <c r="F53" i="3" s="1"/>
  <c r="F54" i="3" s="1"/>
  <c r="F55" i="3" s="1"/>
  <c r="F56" i="3" s="1"/>
  <c r="F57" i="3" s="1"/>
  <c r="F58" i="3" s="1"/>
  <c r="F59" i="3" s="1"/>
  <c r="F60" i="3" s="1"/>
  <c r="F61" i="3" s="1"/>
  <c r="F62" i="3" s="1"/>
  <c r="F63" i="3" s="1"/>
  <c r="F64" i="3" s="1"/>
  <c r="F65" i="3" s="1"/>
  <c r="F66" i="3" s="1"/>
  <c r="F67" i="3" s="1"/>
  <c r="F68" i="3" s="1"/>
  <c r="F69" i="3" s="1"/>
  <c r="F70" i="3" s="1"/>
  <c r="F71" i="3" s="1"/>
  <c r="F72" i="3" s="1"/>
  <c r="F73" i="3" s="1"/>
  <c r="F74" i="3" s="1"/>
  <c r="F75" i="3" s="1"/>
  <c r="F76" i="3" s="1"/>
  <c r="F77" i="3" s="1"/>
  <c r="F78" i="3" s="1"/>
  <c r="F79" i="3" s="1"/>
  <c r="F80" i="3" s="1"/>
  <c r="F81" i="3" s="1"/>
  <c r="F82" i="3" s="1"/>
  <c r="F83" i="3" s="1"/>
  <c r="F84" i="3" s="1"/>
  <c r="F85" i="3" s="1"/>
  <c r="F86" i="3" s="1"/>
  <c r="F87" i="3" s="1"/>
  <c r="F88" i="3" s="1"/>
  <c r="F89" i="3" s="1"/>
  <c r="F90" i="3" s="1"/>
  <c r="F91" i="3" s="1"/>
  <c r="F92" i="3" s="1"/>
  <c r="F93" i="3" s="1"/>
  <c r="F94" i="3" s="1"/>
  <c r="F95" i="3" s="1"/>
  <c r="F96" i="3" s="1"/>
  <c r="F97" i="3" s="1"/>
  <c r="F98" i="3" s="1"/>
  <c r="F99" i="3" s="1"/>
  <c r="F100" i="3" s="1"/>
  <c r="F101" i="3" s="1"/>
  <c r="F102" i="3" s="1"/>
  <c r="F103" i="3" s="1"/>
  <c r="F104" i="3" s="1"/>
  <c r="F105" i="3" s="1"/>
  <c r="F106" i="3" s="1"/>
  <c r="F107" i="3" s="1"/>
  <c r="F108" i="3" s="1"/>
  <c r="F109" i="3" s="1"/>
  <c r="F110" i="3" s="1"/>
  <c r="F111" i="3" s="1"/>
  <c r="F112" i="3" s="1"/>
  <c r="F113" i="3" s="1"/>
  <c r="F114" i="3" s="1"/>
  <c r="F115" i="3" s="1"/>
  <c r="F116" i="3" s="1"/>
  <c r="F117" i="3" s="1"/>
  <c r="F118" i="3" s="1"/>
  <c r="F119" i="3" s="1"/>
  <c r="F120" i="3" s="1"/>
  <c r="F121" i="3" s="1"/>
  <c r="F122" i="3" s="1"/>
  <c r="F123" i="3" s="1"/>
  <c r="F124" i="3" s="1"/>
  <c r="F125" i="3" s="1"/>
  <c r="F126" i="3" s="1"/>
  <c r="F127" i="3" s="1"/>
  <c r="F128" i="3" s="1"/>
  <c r="F129" i="3" s="1"/>
  <c r="F130" i="3" s="1"/>
  <c r="F131" i="3" s="1"/>
  <c r="F132" i="3" s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E32" i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C32" i="1"/>
  <c r="H32" i="1" s="1"/>
  <c r="B33" i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G32" i="1" l="1"/>
  <c r="M33" i="3"/>
  <c r="D32" i="3"/>
  <c r="E32" i="3" s="1"/>
  <c r="H32" i="3" s="1"/>
  <c r="J32" i="3" s="1"/>
  <c r="D35" i="3"/>
  <c r="D36" i="3"/>
  <c r="D37" i="3"/>
  <c r="D38" i="3"/>
  <c r="D33" i="3"/>
  <c r="D39" i="3" s="1"/>
  <c r="D34" i="3"/>
  <c r="K32" i="1"/>
  <c r="J32" i="1" l="1"/>
  <c r="C33" i="1" s="1"/>
  <c r="M34" i="3"/>
  <c r="L32" i="3"/>
  <c r="K32" i="3"/>
  <c r="C33" i="3" s="1"/>
  <c r="D44" i="3"/>
  <c r="D50" i="3" s="1"/>
  <c r="D42" i="3"/>
  <c r="D40" i="3"/>
  <c r="D45" i="3"/>
  <c r="D48" i="3"/>
  <c r="D41" i="3"/>
  <c r="D54" i="3" s="1"/>
  <c r="D43" i="3"/>
  <c r="G33" i="1" l="1"/>
  <c r="J33" i="1" s="1"/>
  <c r="C34" i="1" s="1"/>
  <c r="D33" i="1"/>
  <c r="F32" i="1" s="1"/>
  <c r="H33" i="1"/>
  <c r="K33" i="1"/>
  <c r="M35" i="3"/>
  <c r="D56" i="3"/>
  <c r="D46" i="3"/>
  <c r="D47" i="3"/>
  <c r="D60" i="3" s="1"/>
  <c r="D49" i="3"/>
  <c r="D62" i="3" s="1"/>
  <c r="D51" i="3"/>
  <c r="E33" i="3"/>
  <c r="G34" i="1" l="1"/>
  <c r="D34" i="1"/>
  <c r="F33" i="1" s="1"/>
  <c r="H33" i="3"/>
  <c r="J33" i="3" s="1"/>
  <c r="M36" i="3"/>
  <c r="L33" i="3"/>
  <c r="K33" i="3"/>
  <c r="C34" i="3" s="1"/>
  <c r="D55" i="3"/>
  <c r="D57" i="3"/>
  <c r="D53" i="3"/>
  <c r="D66" i="3" s="1"/>
  <c r="D52" i="3"/>
  <c r="H34" i="1"/>
  <c r="K34" i="1" l="1"/>
  <c r="M37" i="3"/>
  <c r="D68" i="3"/>
  <c r="D61" i="3"/>
  <c r="D58" i="3"/>
  <c r="D59" i="3"/>
  <c r="D72" i="3" s="1"/>
  <c r="D63" i="3"/>
  <c r="J34" i="1"/>
  <c r="C35" i="1" s="1"/>
  <c r="E34" i="3"/>
  <c r="H34" i="3" s="1"/>
  <c r="G35" i="1" l="1"/>
  <c r="D35" i="1"/>
  <c r="K35" i="1" s="1"/>
  <c r="G33" i="3"/>
  <c r="M38" i="3"/>
  <c r="K34" i="3"/>
  <c r="C35" i="3" s="1"/>
  <c r="L34" i="3"/>
  <c r="D69" i="3"/>
  <c r="D65" i="3"/>
  <c r="D78" i="3" s="1"/>
  <c r="D64" i="3"/>
  <c r="D74" i="3"/>
  <c r="D67" i="3"/>
  <c r="H35" i="1"/>
  <c r="M39" i="3" l="1"/>
  <c r="D80" i="3"/>
  <c r="D73" i="3"/>
  <c r="D75" i="3"/>
  <c r="D70" i="3"/>
  <c r="D71" i="3"/>
  <c r="D84" i="3" s="1"/>
  <c r="J34" i="3"/>
  <c r="J35" i="1"/>
  <c r="C36" i="1" s="1"/>
  <c r="F34" i="1"/>
  <c r="G36" i="1" l="1"/>
  <c r="D36" i="1"/>
  <c r="M40" i="3"/>
  <c r="D81" i="3"/>
  <c r="D86" i="3"/>
  <c r="D79" i="3"/>
  <c r="D76" i="3"/>
  <c r="D77" i="3"/>
  <c r="D90" i="3" s="1"/>
  <c r="E35" i="3"/>
  <c r="H35" i="3" s="1"/>
  <c r="H36" i="1"/>
  <c r="K36" i="1"/>
  <c r="G34" i="3" l="1"/>
  <c r="J35" i="3"/>
  <c r="M41" i="3"/>
  <c r="K35" i="3"/>
  <c r="C36" i="3" s="1"/>
  <c r="L35" i="3"/>
  <c r="D92" i="3"/>
  <c r="D85" i="3"/>
  <c r="D87" i="3"/>
  <c r="D83" i="3"/>
  <c r="D96" i="3" s="1"/>
  <c r="D82" i="3"/>
  <c r="J36" i="1"/>
  <c r="C37" i="1" s="1"/>
  <c r="D37" i="1" s="1"/>
  <c r="F35" i="1"/>
  <c r="M42" i="3" l="1"/>
  <c r="D89" i="3"/>
  <c r="D102" i="3" s="1"/>
  <c r="D88" i="3"/>
  <c r="D93" i="3"/>
  <c r="D98" i="3"/>
  <c r="D91" i="3"/>
  <c r="E36" i="3"/>
  <c r="H36" i="3" s="1"/>
  <c r="G37" i="1"/>
  <c r="H37" i="1"/>
  <c r="F36" i="1" l="1"/>
  <c r="K37" i="1"/>
  <c r="G35" i="3"/>
  <c r="J36" i="3"/>
  <c r="L36" i="3"/>
  <c r="M43" i="3"/>
  <c r="K36" i="3"/>
  <c r="C37" i="3" s="1"/>
  <c r="D95" i="3"/>
  <c r="D108" i="3"/>
  <c r="D104" i="3"/>
  <c r="D97" i="3"/>
  <c r="D101" i="3"/>
  <c r="D114" i="3" s="1"/>
  <c r="D94" i="3"/>
  <c r="D99" i="3"/>
  <c r="J37" i="1"/>
  <c r="C38" i="1" s="1"/>
  <c r="G38" i="1" l="1"/>
  <c r="D38" i="1"/>
  <c r="K38" i="1" s="1"/>
  <c r="M44" i="3"/>
  <c r="D105" i="3"/>
  <c r="D110" i="3"/>
  <c r="D103" i="3"/>
  <c r="D107" i="3"/>
  <c r="D120" i="3" s="1"/>
  <c r="D100" i="3"/>
  <c r="E37" i="3"/>
  <c r="H37" i="3" s="1"/>
  <c r="H38" i="1"/>
  <c r="J38" i="1" s="1"/>
  <c r="C39" i="1" s="1"/>
  <c r="G39" i="1" l="1"/>
  <c r="D39" i="1"/>
  <c r="K39" i="1" s="1"/>
  <c r="H39" i="1"/>
  <c r="J39" i="1" s="1"/>
  <c r="C40" i="1" s="1"/>
  <c r="G36" i="3"/>
  <c r="J37" i="3"/>
  <c r="M45" i="3"/>
  <c r="L37" i="3"/>
  <c r="K37" i="3"/>
  <c r="C38" i="3" s="1"/>
  <c r="D116" i="3"/>
  <c r="D109" i="3"/>
  <c r="D111" i="3"/>
  <c r="D113" i="3"/>
  <c r="D126" i="3" s="1"/>
  <c r="D106" i="3"/>
  <c r="F37" i="1"/>
  <c r="F38" i="1"/>
  <c r="G40" i="1" l="1"/>
  <c r="D40" i="1"/>
  <c r="M46" i="3"/>
  <c r="D117" i="3"/>
  <c r="D122" i="3"/>
  <c r="D115" i="3"/>
  <c r="D119" i="3"/>
  <c r="D132" i="3" s="1"/>
  <c r="D112" i="3"/>
  <c r="E38" i="3"/>
  <c r="H38" i="3" s="1"/>
  <c r="H40" i="1"/>
  <c r="K40" i="1"/>
  <c r="G37" i="3" l="1"/>
  <c r="J38" i="3"/>
  <c r="L38" i="3"/>
  <c r="M47" i="3"/>
  <c r="K38" i="3"/>
  <c r="C39" i="3" s="1"/>
  <c r="D125" i="3"/>
  <c r="D118" i="3"/>
  <c r="D128" i="3"/>
  <c r="D121" i="3"/>
  <c r="D127" i="3" s="1"/>
  <c r="D123" i="3"/>
  <c r="D129" i="3" s="1"/>
  <c r="J40" i="1"/>
  <c r="C41" i="1" s="1"/>
  <c r="F39" i="1"/>
  <c r="G41" i="1" l="1"/>
  <c r="D41" i="1"/>
  <c r="K41" i="1" s="1"/>
  <c r="M48" i="3"/>
  <c r="D131" i="3"/>
  <c r="D124" i="3"/>
  <c r="D130" i="3" s="1"/>
  <c r="E39" i="3"/>
  <c r="H39" i="3" s="1"/>
  <c r="H41" i="1"/>
  <c r="G38" i="3" l="1"/>
  <c r="M49" i="3"/>
  <c r="K39" i="3"/>
  <c r="C40" i="3" s="1"/>
  <c r="L39" i="3"/>
  <c r="J39" i="3"/>
  <c r="F40" i="1"/>
  <c r="J41" i="1"/>
  <c r="C42" i="1" s="1"/>
  <c r="G42" i="1" l="1"/>
  <c r="D42" i="1"/>
  <c r="K42" i="1" s="1"/>
  <c r="M50" i="3"/>
  <c r="E40" i="3"/>
  <c r="H40" i="3" s="1"/>
  <c r="H42" i="1"/>
  <c r="G39" i="3" l="1"/>
  <c r="M51" i="3"/>
  <c r="L40" i="3"/>
  <c r="K40" i="3"/>
  <c r="C41" i="3" s="1"/>
  <c r="J40" i="3"/>
  <c r="J42" i="1"/>
  <c r="C43" i="1" s="1"/>
  <c r="F41" i="1"/>
  <c r="G43" i="1" l="1"/>
  <c r="D43" i="1"/>
  <c r="K43" i="1" s="1"/>
  <c r="M52" i="3"/>
  <c r="E41" i="3"/>
  <c r="H41" i="3" s="1"/>
  <c r="H43" i="1"/>
  <c r="G40" i="3" l="1"/>
  <c r="M53" i="3"/>
  <c r="K41" i="3"/>
  <c r="C42" i="3" s="1"/>
  <c r="L41" i="3"/>
  <c r="J41" i="3"/>
  <c r="J43" i="1"/>
  <c r="C44" i="1" s="1"/>
  <c r="F42" i="1"/>
  <c r="G44" i="1" l="1"/>
  <c r="D44" i="1"/>
  <c r="K44" i="1" s="1"/>
  <c r="M54" i="3"/>
  <c r="E42" i="3"/>
  <c r="H42" i="3" s="1"/>
  <c r="H44" i="1"/>
  <c r="G41" i="3" l="1"/>
  <c r="L42" i="3"/>
  <c r="M55" i="3"/>
  <c r="K42" i="3"/>
  <c r="C43" i="3" s="1"/>
  <c r="J42" i="3"/>
  <c r="J44" i="1"/>
  <c r="C45" i="1" s="1"/>
  <c r="F43" i="1"/>
  <c r="G45" i="1" l="1"/>
  <c r="D45" i="1"/>
  <c r="K45" i="1" s="1"/>
  <c r="M56" i="3"/>
  <c r="E43" i="3"/>
  <c r="H43" i="3" s="1"/>
  <c r="H45" i="1"/>
  <c r="G42" i="3" l="1"/>
  <c r="M57" i="3"/>
  <c r="K43" i="3"/>
  <c r="C44" i="3" s="1"/>
  <c r="L43" i="3"/>
  <c r="J43" i="3"/>
  <c r="J45" i="1"/>
  <c r="C46" i="1" s="1"/>
  <c r="F44" i="1"/>
  <c r="G46" i="1" l="1"/>
  <c r="D46" i="1"/>
  <c r="K46" i="1" s="1"/>
  <c r="M58" i="3"/>
  <c r="E44" i="3"/>
  <c r="H44" i="3" s="1"/>
  <c r="H46" i="1"/>
  <c r="G43" i="3" l="1"/>
  <c r="L44" i="3"/>
  <c r="M59" i="3"/>
  <c r="K44" i="3"/>
  <c r="C45" i="3" s="1"/>
  <c r="J44" i="3"/>
  <c r="J46" i="1"/>
  <c r="C47" i="1" s="1"/>
  <c r="F45" i="1"/>
  <c r="G47" i="1" l="1"/>
  <c r="D47" i="1"/>
  <c r="K47" i="1" s="1"/>
  <c r="M60" i="3"/>
  <c r="E45" i="3"/>
  <c r="H45" i="3" s="1"/>
  <c r="H47" i="1"/>
  <c r="G44" i="3" l="1"/>
  <c r="M61" i="3"/>
  <c r="K45" i="3"/>
  <c r="C46" i="3" s="1"/>
  <c r="L45" i="3"/>
  <c r="J45" i="3"/>
  <c r="F46" i="1"/>
  <c r="J47" i="1"/>
  <c r="C48" i="1" s="1"/>
  <c r="G48" i="1" l="1"/>
  <c r="D48" i="1"/>
  <c r="K48" i="1" s="1"/>
  <c r="M62" i="3"/>
  <c r="E46" i="3"/>
  <c r="H46" i="3" s="1"/>
  <c r="H48" i="1"/>
  <c r="G45" i="3" l="1"/>
  <c r="J46" i="3"/>
  <c r="L46" i="3"/>
  <c r="M63" i="3"/>
  <c r="K46" i="3"/>
  <c r="C47" i="3" s="1"/>
  <c r="J48" i="1"/>
  <c r="C49" i="1" s="1"/>
  <c r="F47" i="1"/>
  <c r="G49" i="1" l="1"/>
  <c r="D49" i="1"/>
  <c r="M64" i="3"/>
  <c r="E47" i="3"/>
  <c r="H47" i="3" s="1"/>
  <c r="K49" i="1"/>
  <c r="H49" i="1"/>
  <c r="G46" i="3" l="1"/>
  <c r="M65" i="3"/>
  <c r="K47" i="3"/>
  <c r="C48" i="3" s="1"/>
  <c r="L47" i="3"/>
  <c r="J47" i="3"/>
  <c r="F48" i="1"/>
  <c r="J49" i="1"/>
  <c r="C50" i="1" s="1"/>
  <c r="G50" i="1" l="1"/>
  <c r="D50" i="1"/>
  <c r="M66" i="3"/>
  <c r="E48" i="3"/>
  <c r="H48" i="3" s="1"/>
  <c r="K50" i="1"/>
  <c r="H50" i="1"/>
  <c r="G47" i="3" l="1"/>
  <c r="J48" i="3"/>
  <c r="M67" i="3"/>
  <c r="K48" i="3"/>
  <c r="C49" i="3" s="1"/>
  <c r="L48" i="3"/>
  <c r="J50" i="1"/>
  <c r="C51" i="1" s="1"/>
  <c r="F49" i="1"/>
  <c r="G51" i="1" l="1"/>
  <c r="D51" i="1"/>
  <c r="M68" i="3"/>
  <c r="E49" i="3"/>
  <c r="H49" i="3" s="1"/>
  <c r="H51" i="1"/>
  <c r="K51" i="1"/>
  <c r="G48" i="3" l="1"/>
  <c r="J49" i="3"/>
  <c r="M69" i="3"/>
  <c r="K49" i="3"/>
  <c r="C50" i="3" s="1"/>
  <c r="L49" i="3"/>
  <c r="F50" i="1"/>
  <c r="J51" i="1"/>
  <c r="C52" i="1" s="1"/>
  <c r="G52" i="1" l="1"/>
  <c r="D52" i="1"/>
  <c r="K52" i="1" s="1"/>
  <c r="M70" i="3"/>
  <c r="E50" i="3"/>
  <c r="H50" i="3" s="1"/>
  <c r="H52" i="1"/>
  <c r="G49" i="3" l="1"/>
  <c r="M71" i="3"/>
  <c r="K50" i="3"/>
  <c r="C51" i="3" s="1"/>
  <c r="L50" i="3"/>
  <c r="J50" i="3"/>
  <c r="J52" i="1"/>
  <c r="C53" i="1" s="1"/>
  <c r="F51" i="1"/>
  <c r="G53" i="1" l="1"/>
  <c r="D53" i="1"/>
  <c r="K53" i="1" s="1"/>
  <c r="M72" i="3"/>
  <c r="E51" i="3"/>
  <c r="H51" i="3" s="1"/>
  <c r="H53" i="1"/>
  <c r="G50" i="3" l="1"/>
  <c r="J51" i="3"/>
  <c r="M73" i="3"/>
  <c r="K51" i="3"/>
  <c r="C52" i="3" s="1"/>
  <c r="L51" i="3"/>
  <c r="F52" i="1"/>
  <c r="J53" i="1"/>
  <c r="C54" i="1" s="1"/>
  <c r="G54" i="1" l="1"/>
  <c r="D54" i="1"/>
  <c r="K54" i="1" s="1"/>
  <c r="M74" i="3"/>
  <c r="E52" i="3"/>
  <c r="H52" i="3" s="1"/>
  <c r="H54" i="1"/>
  <c r="G51" i="3" l="1"/>
  <c r="J52" i="3"/>
  <c r="M75" i="3"/>
  <c r="K52" i="3"/>
  <c r="C53" i="3" s="1"/>
  <c r="L52" i="3"/>
  <c r="F53" i="1"/>
  <c r="J54" i="1"/>
  <c r="C55" i="1" s="1"/>
  <c r="G55" i="1" l="1"/>
  <c r="D55" i="1"/>
  <c r="K55" i="1" s="1"/>
  <c r="M76" i="3"/>
  <c r="E53" i="3"/>
  <c r="H53" i="3" s="1"/>
  <c r="H55" i="1"/>
  <c r="G52" i="3" l="1"/>
  <c r="J53" i="3"/>
  <c r="M77" i="3"/>
  <c r="K53" i="3"/>
  <c r="C54" i="3" s="1"/>
  <c r="L53" i="3"/>
  <c r="J55" i="1"/>
  <c r="C56" i="1" s="1"/>
  <c r="F54" i="1"/>
  <c r="G56" i="1" l="1"/>
  <c r="D56" i="1"/>
  <c r="K56" i="1" s="1"/>
  <c r="M78" i="3"/>
  <c r="E54" i="3"/>
  <c r="H54" i="3" s="1"/>
  <c r="H56" i="1"/>
  <c r="G53" i="3" l="1"/>
  <c r="J54" i="3"/>
  <c r="M79" i="3"/>
  <c r="K54" i="3"/>
  <c r="C55" i="3" s="1"/>
  <c r="L54" i="3"/>
  <c r="F55" i="1"/>
  <c r="J56" i="1"/>
  <c r="C57" i="1" s="1"/>
  <c r="G57" i="1" l="1"/>
  <c r="D57" i="1"/>
  <c r="M80" i="3"/>
  <c r="E55" i="3"/>
  <c r="H55" i="3" s="1"/>
  <c r="H57" i="1"/>
  <c r="K57" i="1"/>
  <c r="G54" i="3" l="1"/>
  <c r="J55" i="3"/>
  <c r="M81" i="3"/>
  <c r="K55" i="3"/>
  <c r="C56" i="3" s="1"/>
  <c r="L55" i="3"/>
  <c r="J57" i="1"/>
  <c r="C58" i="1" s="1"/>
  <c r="F56" i="1"/>
  <c r="G58" i="1" l="1"/>
  <c r="D58" i="1"/>
  <c r="M82" i="3"/>
  <c r="E56" i="3"/>
  <c r="H56" i="3" s="1"/>
  <c r="K58" i="1"/>
  <c r="H58" i="1"/>
  <c r="G55" i="3" l="1"/>
  <c r="J56" i="3"/>
  <c r="M83" i="3"/>
  <c r="K56" i="3"/>
  <c r="C57" i="3" s="1"/>
  <c r="L56" i="3"/>
  <c r="F57" i="1"/>
  <c r="J58" i="1"/>
  <c r="C59" i="1" s="1"/>
  <c r="G59" i="1" l="1"/>
  <c r="D59" i="1"/>
  <c r="M84" i="3"/>
  <c r="E57" i="3"/>
  <c r="H57" i="3" s="1"/>
  <c r="H59" i="1"/>
  <c r="K59" i="1"/>
  <c r="G56" i="3" l="1"/>
  <c r="M85" i="3"/>
  <c r="K57" i="3"/>
  <c r="C58" i="3" s="1"/>
  <c r="L57" i="3"/>
  <c r="J57" i="3"/>
  <c r="F58" i="1"/>
  <c r="J59" i="1"/>
  <c r="C60" i="1" s="1"/>
  <c r="G60" i="1" l="1"/>
  <c r="D60" i="1"/>
  <c r="M86" i="3"/>
  <c r="E58" i="3"/>
  <c r="H58" i="3" s="1"/>
  <c r="K60" i="1"/>
  <c r="H60" i="1"/>
  <c r="G57" i="3" l="1"/>
  <c r="M87" i="3"/>
  <c r="K58" i="3"/>
  <c r="C59" i="3" s="1"/>
  <c r="L58" i="3"/>
  <c r="J58" i="3"/>
  <c r="F59" i="1"/>
  <c r="J60" i="1"/>
  <c r="C61" i="1" s="1"/>
  <c r="G61" i="1" l="1"/>
  <c r="D61" i="1"/>
  <c r="M88" i="3"/>
  <c r="E59" i="3"/>
  <c r="H59" i="3" s="1"/>
  <c r="K61" i="1"/>
  <c r="H61" i="1"/>
  <c r="G58" i="3" l="1"/>
  <c r="L59" i="3"/>
  <c r="M89" i="3"/>
  <c r="K59" i="3"/>
  <c r="C60" i="3" s="1"/>
  <c r="J59" i="3"/>
  <c r="F60" i="1"/>
  <c r="J61" i="1"/>
  <c r="C62" i="1" s="1"/>
  <c r="G62" i="1" l="1"/>
  <c r="D62" i="1"/>
  <c r="M90" i="3"/>
  <c r="E60" i="3"/>
  <c r="H60" i="3" s="1"/>
  <c r="H62" i="1"/>
  <c r="K62" i="1"/>
  <c r="G59" i="3" l="1"/>
  <c r="M91" i="3"/>
  <c r="K60" i="3"/>
  <c r="C61" i="3" s="1"/>
  <c r="L60" i="3"/>
  <c r="J60" i="3"/>
  <c r="F61" i="1"/>
  <c r="J62" i="1"/>
  <c r="C63" i="1" s="1"/>
  <c r="G63" i="1" l="1"/>
  <c r="D63" i="1"/>
  <c r="M92" i="3"/>
  <c r="E61" i="3"/>
  <c r="H61" i="3" s="1"/>
  <c r="K63" i="1"/>
  <c r="H63" i="1"/>
  <c r="G60" i="3" l="1"/>
  <c r="M93" i="3"/>
  <c r="K61" i="3"/>
  <c r="C62" i="3" s="1"/>
  <c r="L61" i="3"/>
  <c r="J61" i="3"/>
  <c r="F62" i="1"/>
  <c r="J63" i="1"/>
  <c r="C64" i="1" s="1"/>
  <c r="G64" i="1" l="1"/>
  <c r="D64" i="1"/>
  <c r="M94" i="3"/>
  <c r="E62" i="3"/>
  <c r="H62" i="3" s="1"/>
  <c r="H64" i="1"/>
  <c r="K64" i="1"/>
  <c r="G61" i="3" l="1"/>
  <c r="M95" i="3"/>
  <c r="K62" i="3"/>
  <c r="C63" i="3" s="1"/>
  <c r="L62" i="3"/>
  <c r="J62" i="3"/>
  <c r="J64" i="1"/>
  <c r="C65" i="1" s="1"/>
  <c r="F63" i="1"/>
  <c r="G65" i="1" l="1"/>
  <c r="D65" i="1"/>
  <c r="K65" i="1" s="1"/>
  <c r="M96" i="3"/>
  <c r="E63" i="3"/>
  <c r="H63" i="3" s="1"/>
  <c r="H65" i="1"/>
  <c r="G62" i="3" l="1"/>
  <c r="L63" i="3"/>
  <c r="M97" i="3"/>
  <c r="K63" i="3"/>
  <c r="C64" i="3" s="1"/>
  <c r="J63" i="3"/>
  <c r="F64" i="1"/>
  <c r="J65" i="1"/>
  <c r="C66" i="1" s="1"/>
  <c r="G66" i="1" l="1"/>
  <c r="D66" i="1"/>
  <c r="M98" i="3"/>
  <c r="E64" i="3"/>
  <c r="H64" i="3" s="1"/>
  <c r="H66" i="1"/>
  <c r="K66" i="1"/>
  <c r="G63" i="3" l="1"/>
  <c r="M99" i="3"/>
  <c r="K64" i="3"/>
  <c r="C65" i="3" s="1"/>
  <c r="L64" i="3"/>
  <c r="J64" i="3"/>
  <c r="J66" i="1"/>
  <c r="C67" i="1" s="1"/>
  <c r="F65" i="1"/>
  <c r="G67" i="1" l="1"/>
  <c r="D67" i="1"/>
  <c r="M100" i="3"/>
  <c r="E65" i="3"/>
  <c r="H65" i="3" s="1"/>
  <c r="H67" i="1"/>
  <c r="K67" i="1"/>
  <c r="G64" i="3" l="1"/>
  <c r="M101" i="3"/>
  <c r="K65" i="3"/>
  <c r="C66" i="3" s="1"/>
  <c r="L65" i="3"/>
  <c r="J65" i="3"/>
  <c r="J67" i="1"/>
  <c r="C68" i="1" s="1"/>
  <c r="F66" i="1"/>
  <c r="G68" i="1" l="1"/>
  <c r="D68" i="1"/>
  <c r="M102" i="3"/>
  <c r="E66" i="3"/>
  <c r="H66" i="3" s="1"/>
  <c r="K68" i="1"/>
  <c r="H68" i="1"/>
  <c r="G65" i="3" l="1"/>
  <c r="M103" i="3"/>
  <c r="K66" i="3"/>
  <c r="C67" i="3" s="1"/>
  <c r="L66" i="3"/>
  <c r="J66" i="3"/>
  <c r="J68" i="1"/>
  <c r="C69" i="1" s="1"/>
  <c r="F67" i="1"/>
  <c r="G69" i="1" l="1"/>
  <c r="D69" i="1"/>
  <c r="K69" i="1" s="1"/>
  <c r="M104" i="3"/>
  <c r="E67" i="3"/>
  <c r="H67" i="3" s="1"/>
  <c r="H69" i="1"/>
  <c r="G66" i="3" l="1"/>
  <c r="M105" i="3"/>
  <c r="K67" i="3"/>
  <c r="C68" i="3" s="1"/>
  <c r="L67" i="3"/>
  <c r="J67" i="3"/>
  <c r="J69" i="1"/>
  <c r="C70" i="1" s="1"/>
  <c r="F68" i="1"/>
  <c r="G70" i="1" l="1"/>
  <c r="D70" i="1"/>
  <c r="M106" i="3"/>
  <c r="E68" i="3"/>
  <c r="H68" i="3" s="1"/>
  <c r="H70" i="1"/>
  <c r="K70" i="1"/>
  <c r="G67" i="3" l="1"/>
  <c r="M107" i="3"/>
  <c r="K68" i="3"/>
  <c r="C69" i="3" s="1"/>
  <c r="L68" i="3"/>
  <c r="J68" i="3"/>
  <c r="F69" i="1"/>
  <c r="J70" i="1"/>
  <c r="C71" i="1" s="1"/>
  <c r="G71" i="1" l="1"/>
  <c r="D71" i="1"/>
  <c r="M108" i="3"/>
  <c r="E69" i="3"/>
  <c r="H69" i="3" s="1"/>
  <c r="K71" i="1"/>
  <c r="H71" i="1"/>
  <c r="G68" i="3" l="1"/>
  <c r="M109" i="3"/>
  <c r="K69" i="3"/>
  <c r="C70" i="3" s="1"/>
  <c r="L69" i="3"/>
  <c r="J69" i="3"/>
  <c r="F70" i="1"/>
  <c r="J71" i="1"/>
  <c r="C72" i="1" s="1"/>
  <c r="G72" i="1" l="1"/>
  <c r="D72" i="1"/>
  <c r="M110" i="3"/>
  <c r="E70" i="3"/>
  <c r="H70" i="3" s="1"/>
  <c r="K72" i="1"/>
  <c r="H72" i="1"/>
  <c r="G69" i="3" l="1"/>
  <c r="M111" i="3"/>
  <c r="K70" i="3"/>
  <c r="C71" i="3" s="1"/>
  <c r="L70" i="3"/>
  <c r="J70" i="3"/>
  <c r="F71" i="1"/>
  <c r="J72" i="1"/>
  <c r="C73" i="1" s="1"/>
  <c r="G73" i="1" l="1"/>
  <c r="D73" i="1"/>
  <c r="K73" i="1" s="1"/>
  <c r="M112" i="3"/>
  <c r="E71" i="3"/>
  <c r="H71" i="3" s="1"/>
  <c r="H73" i="1"/>
  <c r="G70" i="3" l="1"/>
  <c r="M113" i="3"/>
  <c r="K71" i="3"/>
  <c r="C72" i="3" s="1"/>
  <c r="L71" i="3"/>
  <c r="J71" i="3"/>
  <c r="F72" i="1"/>
  <c r="J73" i="1"/>
  <c r="C74" i="1" s="1"/>
  <c r="G74" i="1" l="1"/>
  <c r="D74" i="1"/>
  <c r="M114" i="3"/>
  <c r="E72" i="3"/>
  <c r="H72" i="3" s="1"/>
  <c r="H74" i="1"/>
  <c r="K74" i="1"/>
  <c r="G71" i="3" l="1"/>
  <c r="M115" i="3"/>
  <c r="K72" i="3"/>
  <c r="L72" i="3"/>
  <c r="C73" i="3"/>
  <c r="J72" i="3"/>
  <c r="J74" i="1"/>
  <c r="C75" i="1" s="1"/>
  <c r="F73" i="1"/>
  <c r="G75" i="1" l="1"/>
  <c r="D75" i="1"/>
  <c r="M116" i="3"/>
  <c r="E73" i="3"/>
  <c r="H73" i="3" s="1"/>
  <c r="K75" i="1"/>
  <c r="H75" i="1"/>
  <c r="G72" i="3" l="1"/>
  <c r="L73" i="3"/>
  <c r="M117" i="3"/>
  <c r="K73" i="3"/>
  <c r="C74" i="3" s="1"/>
  <c r="J73" i="3"/>
  <c r="F74" i="1"/>
  <c r="J75" i="1"/>
  <c r="C76" i="1" s="1"/>
  <c r="G76" i="1" l="1"/>
  <c r="D76" i="1"/>
  <c r="K76" i="1" s="1"/>
  <c r="M118" i="3"/>
  <c r="E74" i="3"/>
  <c r="H74" i="3" s="1"/>
  <c r="H76" i="1"/>
  <c r="G73" i="3" l="1"/>
  <c r="M119" i="3"/>
  <c r="K74" i="3"/>
  <c r="C75" i="3" s="1"/>
  <c r="L74" i="3"/>
  <c r="J74" i="3"/>
  <c r="J76" i="1"/>
  <c r="C77" i="1" s="1"/>
  <c r="F75" i="1"/>
  <c r="G77" i="1" l="1"/>
  <c r="D77" i="1"/>
  <c r="M120" i="3"/>
  <c r="E75" i="3"/>
  <c r="H75" i="3" s="1"/>
  <c r="H77" i="1"/>
  <c r="K77" i="1"/>
  <c r="G74" i="3" l="1"/>
  <c r="M121" i="3"/>
  <c r="K75" i="3"/>
  <c r="C76" i="3" s="1"/>
  <c r="L75" i="3"/>
  <c r="J75" i="3"/>
  <c r="F76" i="1"/>
  <c r="J77" i="1"/>
  <c r="C78" i="1" s="1"/>
  <c r="G78" i="1" l="1"/>
  <c r="D78" i="1"/>
  <c r="M122" i="3"/>
  <c r="E76" i="3"/>
  <c r="H76" i="3" s="1"/>
  <c r="K78" i="1"/>
  <c r="H78" i="1"/>
  <c r="G75" i="3" l="1"/>
  <c r="L76" i="3"/>
  <c r="M123" i="3"/>
  <c r="K76" i="3"/>
  <c r="C77" i="3" s="1"/>
  <c r="J76" i="3"/>
  <c r="J78" i="1"/>
  <c r="C79" i="1" s="1"/>
  <c r="F77" i="1"/>
  <c r="G79" i="1" l="1"/>
  <c r="D79" i="1"/>
  <c r="M124" i="3"/>
  <c r="E77" i="3"/>
  <c r="H77" i="3" s="1"/>
  <c r="K79" i="1"/>
  <c r="H79" i="1"/>
  <c r="G76" i="3" l="1"/>
  <c r="M125" i="3"/>
  <c r="K77" i="3"/>
  <c r="C78" i="3" s="1"/>
  <c r="L77" i="3"/>
  <c r="J77" i="3"/>
  <c r="J79" i="1"/>
  <c r="C80" i="1" s="1"/>
  <c r="F78" i="1"/>
  <c r="G80" i="1" l="1"/>
  <c r="D80" i="1"/>
  <c r="K80" i="1" s="1"/>
  <c r="M126" i="3"/>
  <c r="E78" i="3"/>
  <c r="H78" i="3" s="1"/>
  <c r="H80" i="1"/>
  <c r="G77" i="3" l="1"/>
  <c r="L78" i="3"/>
  <c r="M127" i="3"/>
  <c r="K78" i="3"/>
  <c r="C79" i="3" s="1"/>
  <c r="J78" i="3"/>
  <c r="F79" i="1"/>
  <c r="J80" i="1"/>
  <c r="C81" i="1" s="1"/>
  <c r="G81" i="1" l="1"/>
  <c r="D81" i="1"/>
  <c r="M128" i="3"/>
  <c r="E79" i="3"/>
  <c r="H79" i="3" s="1"/>
  <c r="H81" i="1"/>
  <c r="K81" i="1"/>
  <c r="G78" i="3" l="1"/>
  <c r="M129" i="3"/>
  <c r="K79" i="3"/>
  <c r="C80" i="3" s="1"/>
  <c r="L79" i="3"/>
  <c r="J79" i="3"/>
  <c r="J81" i="1"/>
  <c r="C82" i="1" s="1"/>
  <c r="F80" i="1"/>
  <c r="G82" i="1" l="1"/>
  <c r="D82" i="1"/>
  <c r="M130" i="3"/>
  <c r="E80" i="3"/>
  <c r="H80" i="3" s="1"/>
  <c r="K82" i="1"/>
  <c r="H82" i="1"/>
  <c r="G79" i="3" l="1"/>
  <c r="M131" i="3"/>
  <c r="K80" i="3"/>
  <c r="C81" i="3" s="1"/>
  <c r="L80" i="3"/>
  <c r="J80" i="3"/>
  <c r="F81" i="1"/>
  <c r="J82" i="1"/>
  <c r="C83" i="1" s="1"/>
  <c r="G83" i="1" l="1"/>
  <c r="D83" i="1"/>
  <c r="M132" i="3"/>
  <c r="G132" i="3" s="1"/>
  <c r="E81" i="3"/>
  <c r="H81" i="3" s="1"/>
  <c r="H83" i="1"/>
  <c r="K83" i="1"/>
  <c r="G80" i="3" l="1"/>
  <c r="K81" i="3"/>
  <c r="C82" i="3" s="1"/>
  <c r="L81" i="3"/>
  <c r="J81" i="3"/>
  <c r="J83" i="1"/>
  <c r="C84" i="1" s="1"/>
  <c r="F82" i="1"/>
  <c r="G84" i="1" l="1"/>
  <c r="D84" i="1"/>
  <c r="E82" i="3"/>
  <c r="H82" i="3" s="1"/>
  <c r="K84" i="1"/>
  <c r="H84" i="1"/>
  <c r="G81" i="3" l="1"/>
  <c r="K82" i="3"/>
  <c r="C83" i="3" s="1"/>
  <c r="L82" i="3"/>
  <c r="J82" i="3"/>
  <c r="J84" i="1"/>
  <c r="C85" i="1" s="1"/>
  <c r="F83" i="1"/>
  <c r="G85" i="1" l="1"/>
  <c r="D85" i="1"/>
  <c r="E83" i="3"/>
  <c r="H83" i="3" s="1"/>
  <c r="K85" i="1"/>
  <c r="H85" i="1"/>
  <c r="G82" i="3" l="1"/>
  <c r="K83" i="3"/>
  <c r="C84" i="3" s="1"/>
  <c r="L83" i="3"/>
  <c r="J83" i="3"/>
  <c r="J85" i="1"/>
  <c r="C86" i="1" s="1"/>
  <c r="F84" i="1"/>
  <c r="G86" i="1" l="1"/>
  <c r="D86" i="1"/>
  <c r="K86" i="1" s="1"/>
  <c r="E84" i="3"/>
  <c r="H84" i="3" s="1"/>
  <c r="H86" i="1"/>
  <c r="G83" i="3" l="1"/>
  <c r="K84" i="3"/>
  <c r="C85" i="3" s="1"/>
  <c r="L84" i="3"/>
  <c r="J84" i="3"/>
  <c r="F85" i="1"/>
  <c r="J86" i="1"/>
  <c r="C87" i="1" s="1"/>
  <c r="G87" i="1" l="1"/>
  <c r="D87" i="1"/>
  <c r="K87" i="1" s="1"/>
  <c r="E85" i="3"/>
  <c r="H85" i="3" s="1"/>
  <c r="H87" i="1"/>
  <c r="G84" i="3" l="1"/>
  <c r="K85" i="3"/>
  <c r="C86" i="3" s="1"/>
  <c r="L85" i="3"/>
  <c r="J85" i="3"/>
  <c r="F86" i="1"/>
  <c r="J87" i="1"/>
  <c r="C88" i="1" s="1"/>
  <c r="G88" i="1" l="1"/>
  <c r="D88" i="1"/>
  <c r="E86" i="3"/>
  <c r="H86" i="3" s="1"/>
  <c r="H88" i="1"/>
  <c r="K88" i="1"/>
  <c r="G85" i="3" l="1"/>
  <c r="K86" i="3"/>
  <c r="C87" i="3" s="1"/>
  <c r="L86" i="3"/>
  <c r="J86" i="3"/>
  <c r="J88" i="1"/>
  <c r="C89" i="1" s="1"/>
  <c r="F87" i="1"/>
  <c r="G89" i="1" l="1"/>
  <c r="D89" i="1"/>
  <c r="K89" i="1" s="1"/>
  <c r="E87" i="3"/>
  <c r="H87" i="3" s="1"/>
  <c r="H89" i="1"/>
  <c r="G86" i="3" l="1"/>
  <c r="K87" i="3"/>
  <c r="C88" i="3" s="1"/>
  <c r="L87" i="3"/>
  <c r="J87" i="3"/>
  <c r="F88" i="1"/>
  <c r="J89" i="1"/>
  <c r="C90" i="1" s="1"/>
  <c r="G90" i="1" l="1"/>
  <c r="D90" i="1"/>
  <c r="K90" i="1" s="1"/>
  <c r="E88" i="3"/>
  <c r="H88" i="3" s="1"/>
  <c r="H90" i="1"/>
  <c r="G87" i="3" l="1"/>
  <c r="K88" i="3"/>
  <c r="C89" i="3" s="1"/>
  <c r="L88" i="3"/>
  <c r="J88" i="3"/>
  <c r="F89" i="1"/>
  <c r="J90" i="1"/>
  <c r="C91" i="1" s="1"/>
  <c r="G91" i="1" l="1"/>
  <c r="D91" i="1"/>
  <c r="E89" i="3"/>
  <c r="H89" i="3" s="1"/>
  <c r="K91" i="1"/>
  <c r="H91" i="1"/>
  <c r="G88" i="3" l="1"/>
  <c r="K89" i="3"/>
  <c r="C90" i="3" s="1"/>
  <c r="L89" i="3"/>
  <c r="J89" i="3"/>
  <c r="F90" i="1"/>
  <c r="J91" i="1"/>
  <c r="C92" i="1" s="1"/>
  <c r="G92" i="1" l="1"/>
  <c r="D92" i="1"/>
  <c r="E90" i="3"/>
  <c r="H90" i="3" s="1"/>
  <c r="K92" i="1"/>
  <c r="H92" i="1"/>
  <c r="G89" i="3" l="1"/>
  <c r="K90" i="3"/>
  <c r="C91" i="3" s="1"/>
  <c r="L90" i="3"/>
  <c r="J90" i="3"/>
  <c r="J92" i="1"/>
  <c r="C93" i="1" s="1"/>
  <c r="F91" i="1"/>
  <c r="G93" i="1" l="1"/>
  <c r="D93" i="1"/>
  <c r="E91" i="3"/>
  <c r="H91" i="3" s="1"/>
  <c r="H93" i="1"/>
  <c r="K93" i="1"/>
  <c r="G90" i="3" l="1"/>
  <c r="K91" i="3"/>
  <c r="C92" i="3" s="1"/>
  <c r="L91" i="3"/>
  <c r="J91" i="3"/>
  <c r="J93" i="1"/>
  <c r="C94" i="1" s="1"/>
  <c r="F92" i="1"/>
  <c r="G94" i="1" l="1"/>
  <c r="D94" i="1"/>
  <c r="K94" i="1" s="1"/>
  <c r="E92" i="3"/>
  <c r="H92" i="3" s="1"/>
  <c r="H94" i="1"/>
  <c r="G91" i="3" l="1"/>
  <c r="K92" i="3"/>
  <c r="C93" i="3" s="1"/>
  <c r="L92" i="3"/>
  <c r="J92" i="3"/>
  <c r="F93" i="1"/>
  <c r="J94" i="1"/>
  <c r="C95" i="1" s="1"/>
  <c r="G95" i="1" l="1"/>
  <c r="D95" i="1"/>
  <c r="E93" i="3"/>
  <c r="H93" i="3" s="1"/>
  <c r="H95" i="1"/>
  <c r="K95" i="1"/>
  <c r="G92" i="3" l="1"/>
  <c r="K93" i="3"/>
  <c r="C94" i="3" s="1"/>
  <c r="L93" i="3"/>
  <c r="J93" i="3"/>
  <c r="J95" i="1"/>
  <c r="C96" i="1" s="1"/>
  <c r="F94" i="1"/>
  <c r="G96" i="1" l="1"/>
  <c r="D96" i="1"/>
  <c r="E94" i="3"/>
  <c r="H94" i="3" s="1"/>
  <c r="H96" i="1"/>
  <c r="K96" i="1"/>
  <c r="G93" i="3" l="1"/>
  <c r="K94" i="3"/>
  <c r="C95" i="3" s="1"/>
  <c r="L94" i="3"/>
  <c r="J94" i="3"/>
  <c r="J96" i="1"/>
  <c r="C97" i="1" s="1"/>
  <c r="F95" i="1"/>
  <c r="G97" i="1" l="1"/>
  <c r="D97" i="1"/>
  <c r="E95" i="3"/>
  <c r="H95" i="3" s="1"/>
  <c r="K97" i="1"/>
  <c r="H97" i="1"/>
  <c r="G94" i="3" l="1"/>
  <c r="K95" i="3"/>
  <c r="C96" i="3" s="1"/>
  <c r="L95" i="3"/>
  <c r="J95" i="3"/>
  <c r="F96" i="1"/>
  <c r="J97" i="1"/>
  <c r="C98" i="1" s="1"/>
  <c r="G98" i="1" l="1"/>
  <c r="D98" i="1"/>
  <c r="E96" i="3"/>
  <c r="H96" i="3" s="1"/>
  <c r="K98" i="1"/>
  <c r="H98" i="1"/>
  <c r="G95" i="3" l="1"/>
  <c r="L96" i="3"/>
  <c r="K96" i="3"/>
  <c r="C97" i="3" s="1"/>
  <c r="J96" i="3"/>
  <c r="J98" i="1"/>
  <c r="C99" i="1" s="1"/>
  <c r="F97" i="1"/>
  <c r="G99" i="1" l="1"/>
  <c r="D99" i="1"/>
  <c r="E97" i="3"/>
  <c r="H97" i="3" s="1"/>
  <c r="K99" i="1"/>
  <c r="H99" i="1"/>
  <c r="G96" i="3" l="1"/>
  <c r="K97" i="3"/>
  <c r="C98" i="3" s="1"/>
  <c r="L97" i="3"/>
  <c r="J97" i="3"/>
  <c r="J99" i="1"/>
  <c r="C100" i="1" s="1"/>
  <c r="F98" i="1"/>
  <c r="G100" i="1" l="1"/>
  <c r="D100" i="1"/>
  <c r="E98" i="3"/>
  <c r="H98" i="3" s="1"/>
  <c r="K100" i="1"/>
  <c r="H100" i="1"/>
  <c r="G97" i="3" l="1"/>
  <c r="K98" i="3"/>
  <c r="C99" i="3" s="1"/>
  <c r="L98" i="3"/>
  <c r="J98" i="3"/>
  <c r="J100" i="1"/>
  <c r="C101" i="1" s="1"/>
  <c r="F99" i="1"/>
  <c r="G101" i="1" l="1"/>
  <c r="D101" i="1"/>
  <c r="E99" i="3"/>
  <c r="H99" i="3" s="1"/>
  <c r="H101" i="1"/>
  <c r="K101" i="1"/>
  <c r="G98" i="3" l="1"/>
  <c r="K99" i="3"/>
  <c r="C100" i="3" s="1"/>
  <c r="L99" i="3"/>
  <c r="J99" i="3"/>
  <c r="J101" i="1"/>
  <c r="C102" i="1" s="1"/>
  <c r="F100" i="1"/>
  <c r="G102" i="1" l="1"/>
  <c r="D102" i="1"/>
  <c r="K102" i="1" s="1"/>
  <c r="E100" i="3"/>
  <c r="H100" i="3" s="1"/>
  <c r="H102" i="1"/>
  <c r="G99" i="3" l="1"/>
  <c r="K100" i="3"/>
  <c r="C101" i="3" s="1"/>
  <c r="L100" i="3"/>
  <c r="J100" i="3"/>
  <c r="J102" i="1"/>
  <c r="C103" i="1" s="1"/>
  <c r="F101" i="1"/>
  <c r="G103" i="1" l="1"/>
  <c r="D103" i="1"/>
  <c r="E101" i="3"/>
  <c r="H101" i="3" s="1"/>
  <c r="K103" i="1"/>
  <c r="H103" i="1"/>
  <c r="G100" i="3" l="1"/>
  <c r="K101" i="3"/>
  <c r="C102" i="3" s="1"/>
  <c r="L101" i="3"/>
  <c r="J101" i="3"/>
  <c r="J103" i="1"/>
  <c r="C104" i="1" s="1"/>
  <c r="F102" i="1"/>
  <c r="G104" i="1" l="1"/>
  <c r="D104" i="1"/>
  <c r="K104" i="1" s="1"/>
  <c r="E102" i="3"/>
  <c r="H102" i="3" s="1"/>
  <c r="H104" i="1"/>
  <c r="G101" i="3" l="1"/>
  <c r="K102" i="3"/>
  <c r="C103" i="3" s="1"/>
  <c r="L102" i="3"/>
  <c r="J102" i="3"/>
  <c r="J104" i="1"/>
  <c r="C105" i="1" s="1"/>
  <c r="F103" i="1"/>
  <c r="G105" i="1" l="1"/>
  <c r="D105" i="1"/>
  <c r="K105" i="1" s="1"/>
  <c r="E103" i="3"/>
  <c r="H103" i="3" s="1"/>
  <c r="H105" i="1"/>
  <c r="G102" i="3" l="1"/>
  <c r="K103" i="3"/>
  <c r="C104" i="3" s="1"/>
  <c r="L103" i="3"/>
  <c r="J103" i="3"/>
  <c r="J105" i="1"/>
  <c r="C106" i="1" s="1"/>
  <c r="F104" i="1"/>
  <c r="G106" i="1" l="1"/>
  <c r="D106" i="1"/>
  <c r="K106" i="1" s="1"/>
  <c r="E104" i="3"/>
  <c r="H104" i="3" s="1"/>
  <c r="H106" i="1"/>
  <c r="G103" i="3" l="1"/>
  <c r="K104" i="3"/>
  <c r="C105" i="3" s="1"/>
  <c r="L104" i="3"/>
  <c r="J104" i="3"/>
  <c r="J106" i="1"/>
  <c r="C107" i="1" s="1"/>
  <c r="F105" i="1"/>
  <c r="G107" i="1" l="1"/>
  <c r="D107" i="1"/>
  <c r="E105" i="3"/>
  <c r="H105" i="3" s="1"/>
  <c r="K107" i="1"/>
  <c r="H107" i="1"/>
  <c r="G104" i="3" l="1"/>
  <c r="K105" i="3"/>
  <c r="C106" i="3" s="1"/>
  <c r="L105" i="3"/>
  <c r="J105" i="3"/>
  <c r="J107" i="1"/>
  <c r="C108" i="1" s="1"/>
  <c r="F106" i="1"/>
  <c r="G108" i="1" l="1"/>
  <c r="D108" i="1"/>
  <c r="E106" i="3"/>
  <c r="H106" i="3" s="1"/>
  <c r="K108" i="1"/>
  <c r="H108" i="1"/>
  <c r="G105" i="3" l="1"/>
  <c r="K106" i="3"/>
  <c r="C107" i="3" s="1"/>
  <c r="L106" i="3"/>
  <c r="J106" i="3"/>
  <c r="F107" i="1"/>
  <c r="J108" i="1"/>
  <c r="C109" i="1" s="1"/>
  <c r="G109" i="1" l="1"/>
  <c r="D109" i="1"/>
  <c r="E107" i="3"/>
  <c r="H107" i="3" s="1"/>
  <c r="K109" i="1"/>
  <c r="H109" i="1"/>
  <c r="G106" i="3" l="1"/>
  <c r="K107" i="3"/>
  <c r="L107" i="3"/>
  <c r="C108" i="3"/>
  <c r="J107" i="3"/>
  <c r="J109" i="1"/>
  <c r="C110" i="1" s="1"/>
  <c r="F108" i="1"/>
  <c r="G110" i="1" l="1"/>
  <c r="D110" i="1"/>
  <c r="K110" i="1" s="1"/>
  <c r="E108" i="3"/>
  <c r="H108" i="3" s="1"/>
  <c r="H110" i="1"/>
  <c r="G107" i="3" l="1"/>
  <c r="K108" i="3"/>
  <c r="C109" i="3" s="1"/>
  <c r="L108" i="3"/>
  <c r="J108" i="3"/>
  <c r="J110" i="1"/>
  <c r="C111" i="1" s="1"/>
  <c r="F109" i="1"/>
  <c r="G111" i="1" l="1"/>
  <c r="D111" i="1"/>
  <c r="E109" i="3"/>
  <c r="H109" i="3" s="1"/>
  <c r="H111" i="1"/>
  <c r="K111" i="1"/>
  <c r="G108" i="3" l="1"/>
  <c r="L109" i="3"/>
  <c r="K109" i="3"/>
  <c r="C110" i="3" s="1"/>
  <c r="J109" i="3"/>
  <c r="F110" i="1"/>
  <c r="J111" i="1"/>
  <c r="C112" i="1" s="1"/>
  <c r="G112" i="1" l="1"/>
  <c r="D112" i="1"/>
  <c r="E110" i="3"/>
  <c r="H110" i="3" s="1"/>
  <c r="K112" i="1"/>
  <c r="H112" i="1"/>
  <c r="G109" i="3" l="1"/>
  <c r="L110" i="3"/>
  <c r="K110" i="3"/>
  <c r="C111" i="3" s="1"/>
  <c r="J110" i="3"/>
  <c r="F111" i="1"/>
  <c r="J112" i="1"/>
  <c r="C113" i="1" s="1"/>
  <c r="G113" i="1" l="1"/>
  <c r="D113" i="1"/>
  <c r="E111" i="3"/>
  <c r="H111" i="3" s="1"/>
  <c r="H113" i="1"/>
  <c r="K113" i="1"/>
  <c r="G110" i="3" l="1"/>
  <c r="K111" i="3"/>
  <c r="C112" i="3" s="1"/>
  <c r="L111" i="3"/>
  <c r="J111" i="3"/>
  <c r="J113" i="1"/>
  <c r="C114" i="1" s="1"/>
  <c r="F112" i="1"/>
  <c r="G114" i="1" l="1"/>
  <c r="D114" i="1"/>
  <c r="E112" i="3"/>
  <c r="H112" i="3" s="1"/>
  <c r="K114" i="1"/>
  <c r="H114" i="1"/>
  <c r="G111" i="3" l="1"/>
  <c r="K112" i="3"/>
  <c r="C113" i="3" s="1"/>
  <c r="L112" i="3"/>
  <c r="J112" i="3"/>
  <c r="J114" i="1"/>
  <c r="C115" i="1" s="1"/>
  <c r="F113" i="1"/>
  <c r="G115" i="1" l="1"/>
  <c r="D115" i="1"/>
  <c r="K115" i="1" s="1"/>
  <c r="E113" i="3"/>
  <c r="H113" i="3" s="1"/>
  <c r="H115" i="1"/>
  <c r="G112" i="3" l="1"/>
  <c r="K113" i="3"/>
  <c r="C114" i="3" s="1"/>
  <c r="L113" i="3"/>
  <c r="J113" i="3"/>
  <c r="F114" i="1"/>
  <c r="J115" i="1"/>
  <c r="C116" i="1" s="1"/>
  <c r="G116" i="1" l="1"/>
  <c r="D116" i="1"/>
  <c r="K116" i="1" s="1"/>
  <c r="E114" i="3"/>
  <c r="H114" i="3" s="1"/>
  <c r="H116" i="1"/>
  <c r="G113" i="3" l="1"/>
  <c r="K114" i="3"/>
  <c r="C115" i="3" s="1"/>
  <c r="L114" i="3"/>
  <c r="J114" i="3"/>
  <c r="J116" i="1"/>
  <c r="C117" i="1" s="1"/>
  <c r="F115" i="1"/>
  <c r="G117" i="1" l="1"/>
  <c r="D117" i="1"/>
  <c r="E115" i="3"/>
  <c r="H115" i="3" s="1"/>
  <c r="H117" i="1"/>
  <c r="K117" i="1"/>
  <c r="G114" i="3" l="1"/>
  <c r="K115" i="3"/>
  <c r="C116" i="3" s="1"/>
  <c r="L115" i="3"/>
  <c r="J115" i="3"/>
  <c r="J117" i="1"/>
  <c r="C118" i="1" s="1"/>
  <c r="F116" i="1"/>
  <c r="G118" i="1" l="1"/>
  <c r="D118" i="1"/>
  <c r="K118" i="1" s="1"/>
  <c r="E116" i="3"/>
  <c r="H116" i="3" s="1"/>
  <c r="H118" i="1"/>
  <c r="G115" i="3" l="1"/>
  <c r="K116" i="3"/>
  <c r="C117" i="3" s="1"/>
  <c r="L116" i="3"/>
  <c r="J116" i="3"/>
  <c r="F117" i="1"/>
  <c r="J118" i="1"/>
  <c r="C119" i="1" s="1"/>
  <c r="G119" i="1" l="1"/>
  <c r="D119" i="1"/>
  <c r="K119" i="1" s="1"/>
  <c r="E117" i="3"/>
  <c r="H117" i="3" s="1"/>
  <c r="H119" i="1"/>
  <c r="G116" i="3" l="1"/>
  <c r="L117" i="3"/>
  <c r="K117" i="3"/>
  <c r="C118" i="3" s="1"/>
  <c r="J117" i="3"/>
  <c r="J119" i="1"/>
  <c r="C120" i="1" s="1"/>
  <c r="F118" i="1"/>
  <c r="G120" i="1" l="1"/>
  <c r="D120" i="1"/>
  <c r="K120" i="1" s="1"/>
  <c r="E118" i="3"/>
  <c r="H118" i="3" s="1"/>
  <c r="H120" i="1"/>
  <c r="G117" i="3" l="1"/>
  <c r="L118" i="3"/>
  <c r="K118" i="3"/>
  <c r="C119" i="3" s="1"/>
  <c r="J118" i="3"/>
  <c r="F119" i="1"/>
  <c r="J120" i="1"/>
  <c r="C121" i="1" s="1"/>
  <c r="G121" i="1" l="1"/>
  <c r="D121" i="1"/>
  <c r="E119" i="3"/>
  <c r="H119" i="3" s="1"/>
  <c r="K121" i="1"/>
  <c r="H121" i="1"/>
  <c r="G118" i="3" l="1"/>
  <c r="L119" i="3"/>
  <c r="K119" i="3"/>
  <c r="C120" i="3" s="1"/>
  <c r="J119" i="3"/>
  <c r="F120" i="1"/>
  <c r="J121" i="1"/>
  <c r="C122" i="1" s="1"/>
  <c r="G122" i="1" l="1"/>
  <c r="D122" i="1"/>
  <c r="K122" i="1" s="1"/>
  <c r="E120" i="3"/>
  <c r="H120" i="3" s="1"/>
  <c r="H122" i="1"/>
  <c r="G119" i="3" l="1"/>
  <c r="K120" i="3"/>
  <c r="C121" i="3" s="1"/>
  <c r="L120" i="3"/>
  <c r="J120" i="3"/>
  <c r="J122" i="1"/>
  <c r="C123" i="1" s="1"/>
  <c r="F121" i="1"/>
  <c r="G123" i="1" l="1"/>
  <c r="D123" i="1"/>
  <c r="E121" i="3"/>
  <c r="H121" i="3" s="1"/>
  <c r="K123" i="1"/>
  <c r="H123" i="1"/>
  <c r="G120" i="3" l="1"/>
  <c r="K121" i="3"/>
  <c r="C122" i="3" s="1"/>
  <c r="L121" i="3"/>
  <c r="J121" i="3"/>
  <c r="J123" i="1"/>
  <c r="C124" i="1" s="1"/>
  <c r="F122" i="1"/>
  <c r="G124" i="1" l="1"/>
  <c r="D124" i="1"/>
  <c r="E122" i="3"/>
  <c r="H122" i="3" s="1"/>
  <c r="H124" i="1"/>
  <c r="K124" i="1"/>
  <c r="G121" i="3" l="1"/>
  <c r="K122" i="3"/>
  <c r="C123" i="3" s="1"/>
  <c r="L122" i="3"/>
  <c r="J122" i="3"/>
  <c r="J124" i="1"/>
  <c r="C125" i="1" s="1"/>
  <c r="F123" i="1"/>
  <c r="G125" i="1" l="1"/>
  <c r="D125" i="1"/>
  <c r="K125" i="1" s="1"/>
  <c r="E123" i="3"/>
  <c r="H123" i="3" s="1"/>
  <c r="H125" i="1"/>
  <c r="G122" i="3" l="1"/>
  <c r="K123" i="3"/>
  <c r="C124" i="3" s="1"/>
  <c r="L123" i="3"/>
  <c r="J123" i="3"/>
  <c r="F124" i="1"/>
  <c r="J125" i="1"/>
  <c r="C126" i="1" s="1"/>
  <c r="G126" i="1" l="1"/>
  <c r="D126" i="1"/>
  <c r="K126" i="1" s="1"/>
  <c r="E124" i="3"/>
  <c r="H124" i="3" s="1"/>
  <c r="H126" i="1"/>
  <c r="G123" i="3" l="1"/>
  <c r="K124" i="3"/>
  <c r="C125" i="3" s="1"/>
  <c r="L124" i="3"/>
  <c r="J124" i="3"/>
  <c r="J126" i="1"/>
  <c r="C127" i="1" s="1"/>
  <c r="F125" i="1"/>
  <c r="G127" i="1" l="1"/>
  <c r="D127" i="1"/>
  <c r="K127" i="1" s="1"/>
  <c r="E125" i="3"/>
  <c r="H125" i="3" s="1"/>
  <c r="H127" i="1"/>
  <c r="G124" i="3" l="1"/>
  <c r="L125" i="3"/>
  <c r="K125" i="3"/>
  <c r="C126" i="3" s="1"/>
  <c r="J125" i="3"/>
  <c r="J127" i="1"/>
  <c r="C128" i="1" s="1"/>
  <c r="F126" i="1"/>
  <c r="G128" i="1" l="1"/>
  <c r="D128" i="1"/>
  <c r="K128" i="1" s="1"/>
  <c r="E126" i="3"/>
  <c r="H126" i="3" s="1"/>
  <c r="H128" i="1"/>
  <c r="G125" i="3" l="1"/>
  <c r="K126" i="3"/>
  <c r="C127" i="3" s="1"/>
  <c r="L126" i="3"/>
  <c r="J126" i="3"/>
  <c r="F127" i="1"/>
  <c r="J128" i="1"/>
  <c r="C129" i="1" s="1"/>
  <c r="G129" i="1" l="1"/>
  <c r="D129" i="1"/>
  <c r="K129" i="1" s="1"/>
  <c r="E127" i="3"/>
  <c r="H127" i="3" s="1"/>
  <c r="H129" i="1"/>
  <c r="G126" i="3" l="1"/>
  <c r="L127" i="3"/>
  <c r="K127" i="3"/>
  <c r="C128" i="3" s="1"/>
  <c r="J127" i="3"/>
  <c r="J129" i="1"/>
  <c r="C130" i="1" s="1"/>
  <c r="F128" i="1"/>
  <c r="G130" i="1" l="1"/>
  <c r="D130" i="1"/>
  <c r="K130" i="1" s="1"/>
  <c r="E128" i="3"/>
  <c r="H128" i="3" s="1"/>
  <c r="H130" i="1"/>
  <c r="G127" i="3" l="1"/>
  <c r="K128" i="3"/>
  <c r="C129" i="3" s="1"/>
  <c r="L128" i="3"/>
  <c r="J128" i="3"/>
  <c r="J130" i="1"/>
  <c r="C131" i="1" s="1"/>
  <c r="F129" i="1"/>
  <c r="G131" i="1" l="1"/>
  <c r="D131" i="1"/>
  <c r="K131" i="1" s="1"/>
  <c r="E129" i="3"/>
  <c r="H129" i="3" s="1"/>
  <c r="H131" i="1"/>
  <c r="G128" i="3" l="1"/>
  <c r="K129" i="3"/>
  <c r="C130" i="3" s="1"/>
  <c r="L129" i="3"/>
  <c r="J129" i="3"/>
  <c r="F130" i="1"/>
  <c r="J131" i="1"/>
  <c r="C132" i="1" s="1"/>
  <c r="G132" i="1" l="1"/>
  <c r="D132" i="1"/>
  <c r="K132" i="1" s="1"/>
  <c r="E130" i="3"/>
  <c r="H130" i="3" s="1"/>
  <c r="H132" i="1"/>
  <c r="F132" i="1"/>
  <c r="G129" i="3" l="1"/>
  <c r="K130" i="3"/>
  <c r="C131" i="3" s="1"/>
  <c r="L130" i="3"/>
  <c r="J130" i="3"/>
  <c r="F131" i="1"/>
  <c r="J132" i="1"/>
  <c r="E131" i="3" l="1"/>
  <c r="H131" i="3" s="1"/>
  <c r="G130" i="3" l="1"/>
  <c r="L131" i="3"/>
  <c r="K131" i="3"/>
  <c r="C132" i="3" s="1"/>
  <c r="J131" i="3"/>
  <c r="E132" i="3" l="1"/>
  <c r="H132" i="3" s="1"/>
  <c r="G131" i="3" l="1"/>
  <c r="J132" i="3"/>
  <c r="L132" i="3"/>
  <c r="K132" i="3"/>
</calcChain>
</file>

<file path=xl/sharedStrings.xml><?xml version="1.0" encoding="utf-8"?>
<sst xmlns="http://schemas.openxmlformats.org/spreadsheetml/2006/main" count="46" uniqueCount="30">
  <si>
    <t>Dividend Calculator</t>
  </si>
  <si>
    <t>Starting Principal:</t>
  </si>
  <si>
    <t>Annual Dividend Yield:</t>
  </si>
  <si>
    <t>Expected Annual Dividend Increase % (per year):</t>
  </si>
  <si>
    <t>Taxable Account:</t>
  </si>
  <si>
    <t>Dividend Tax Rate:</t>
  </si>
  <si>
    <t>Expected Annual Share Price Appreciation % (per year):</t>
  </si>
  <si>
    <t>DRIP:</t>
  </si>
  <si>
    <t>Years Invested:</t>
  </si>
  <si>
    <t>Distribution Periods Per Year:</t>
  </si>
  <si>
    <t>Annual Contribution</t>
  </si>
  <si>
    <t>Year</t>
  </si>
  <si>
    <t>Principal</t>
  </si>
  <si>
    <t>Annual Dividend</t>
  </si>
  <si>
    <t>Yield</t>
  </si>
  <si>
    <t>Yield On Cost</t>
  </si>
  <si>
    <t>After DRIP Value</t>
  </si>
  <si>
    <t>Principal Increase</t>
  </si>
  <si>
    <t>New Balance</t>
  </si>
  <si>
    <t>Cumulative Dividends</t>
  </si>
  <si>
    <t>Total Contributions</t>
  </si>
  <si>
    <t>Annual Contribution:</t>
  </si>
  <si>
    <t>Share Price:</t>
  </si>
  <si>
    <t>Shares Owned:</t>
  </si>
  <si>
    <t>Shares Owned</t>
  </si>
  <si>
    <t>Year End Stock Price</t>
  </si>
  <si>
    <t>Annual Dividend Per Share</t>
  </si>
  <si>
    <t>Year End Shares Owned</t>
  </si>
  <si>
    <t>(Use 0% For Non-Taxable Account)</t>
  </si>
  <si>
    <t>Expected Annual Dividend Yield Increase % (per year):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</si>
</sst>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44" fontId="0" fillId="0" borderId="0" xfId="1" applyFont="1"/>
    <xf numFmtId="9" fontId="0" fillId="0" borderId="0" xfId="0" applyNumberFormat="1"/>
    <xf numFmtId="44" fontId="0" fillId="0" borderId="0" xfId="0" applyNumberFormat="1"/>
    <xf numFmtId="10" fontId="0" fillId="0" borderId="0" xfId="0" applyNumberFormat="1"/>
    <xf numFmtId="10" fontId="0" fillId="0" borderId="0" xfId="2" applyNumberFormat="1" applyFont="1"/>
    <xf numFmtId="39" fontId="0" fillId="0" borderId="0" xfId="1" applyNumberFormat="1" applyFont="1"/>
    <xf numFmtId="8" fontId="0" fillId="0" borderId="0" xfId="0" applyNumberFormat="1"/>
    <xf numFmtId="39" fontId="0" fillId="0" borderId="0" xfId="0" applyNumberForma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Portfolio Balance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P_Principal</c:v>
          </c:tx>
          <c:marker>
            <c:symbol val="none"/>
          </c:marker>
          <c:cat>
            <c:numRef>
              <c:f>[0]!P_Year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[0]!P_Principal</c:f>
              <c:numCache>
                <c:formatCode>_("$"* #,##0.00_);_("$"* \(#,##0.00\);_("$"* "-"??_);_(@_)</c:formatCode>
                <c:ptCount val="20"/>
                <c:pt idx="0">
                  <c:v>100000</c:v>
                </c:pt>
                <c:pt idx="1">
                  <c:v>119348.76131994734</c:v>
                </c:pt>
                <c:pt idx="2">
                  <c:v>140172.52612903444</c:v>
                </c:pt>
                <c:pt idx="3">
                  <c:v>162598.87437589551</c:v>
                </c:pt>
                <c:pt idx="4">
                  <c:v>186767.22248217114</c:v>
                </c:pt>
                <c:pt idx="5">
                  <c:v>212829.99502068889</c:v>
                </c:pt>
                <c:pt idx="6">
                  <c:v>240953.91957869084</c:v>
                </c:pt>
                <c:pt idx="7">
                  <c:v>271321.45850398799</c:v>
                </c:pt>
                <c:pt idx="8">
                  <c:v>304132.39283709525</c:v>
                </c:pt>
                <c:pt idx="9">
                  <c:v>339605.57553517888</c:v>
                </c:pt>
                <c:pt idx="10">
                  <c:v>377980.87311950099</c:v>
                </c:pt>
                <c:pt idx="11">
                  <c:v>419521.3171559191</c:v>
                </c:pt>
                <c:pt idx="12">
                  <c:v>464515.48954069032</c:v>
                </c:pt>
                <c:pt idx="13">
                  <c:v>513280.16844870005</c:v>
                </c:pt>
                <c:pt idx="14">
                  <c:v>566163.26505060995</c:v>
                </c:pt>
                <c:pt idx="15">
                  <c:v>623547.08476765698</c:v>
                </c:pt>
                <c:pt idx="16">
                  <c:v>685851.9509627301</c:v>
                </c:pt>
                <c:pt idx="17">
                  <c:v>753540.23362654715</c:v>
                </c:pt>
                <c:pt idx="18">
                  <c:v>827120.83087945671</c:v>
                </c:pt>
                <c:pt idx="19">
                  <c:v>907154.1570539627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2A-4277-83C9-A7ABE4A50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5355192"/>
        <c:axId val="655357112"/>
      </c:lineChart>
      <c:catAx>
        <c:axId val="655355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357112"/>
        <c:crosses val="autoZero"/>
        <c:auto val="1"/>
        <c:lblAlgn val="ctr"/>
        <c:lblOffset val="100"/>
        <c:noMultiLvlLbl val="0"/>
      </c:catAx>
      <c:valAx>
        <c:axId val="655357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355192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Dividend Income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Dividend Income</c:v>
          </c:tx>
          <c:spPr>
            <a:ln w="190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[0]!P_Year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[0]!P_Annual_Dividend</c:f>
              <c:numCache>
                <c:formatCode>_("$"* #,##0.00_);_("$"* \(#,##0.00\);_("$"* "-"??_);_(@_)</c:formatCode>
                <c:ptCount val="20"/>
                <c:pt idx="0">
                  <c:v>5116.1897881733421</c:v>
                </c:pt>
                <c:pt idx="1">
                  <c:v>6168.590552339625</c:v>
                </c:pt>
                <c:pt idx="2">
                  <c:v>7319.0264270471216</c:v>
                </c:pt>
                <c:pt idx="3">
                  <c:v>8576.919852939729</c:v>
                </c:pt>
                <c:pt idx="4">
                  <c:v>9952.6539577089679</c:v>
                </c:pt>
                <c:pt idx="5">
                  <c:v>11457.676126330914</c:v>
                </c:pt>
                <c:pt idx="6">
                  <c:v>13104.613338748723</c:v>
                </c:pt>
                <c:pt idx="7">
                  <c:v>14907.400679985405</c:v>
                </c:pt>
                <c:pt idx="8">
                  <c:v>16881.424603494983</c:v>
                </c:pt>
                <c:pt idx="9">
                  <c:v>19043.682727372601</c:v>
                </c:pt>
                <c:pt idx="10">
                  <c:v>21412.962168038892</c:v>
                </c:pt>
                <c:pt idx="11">
                  <c:v>24010.038670698425</c:v>
                </c:pt>
                <c:pt idx="12">
                  <c:v>26857.899084457677</c:v>
                </c:pt>
                <c:pt idx="13">
                  <c:v>29981.99005699878</c:v>
                </c:pt>
                <c:pt idx="14">
                  <c:v>33410.496194739673</c:v>
                </c:pt>
                <c:pt idx="15">
                  <c:v>37174.65135534513</c:v>
                </c:pt>
                <c:pt idx="16">
                  <c:v>41309.087217570886</c:v>
                </c:pt>
                <c:pt idx="17">
                  <c:v>45852.223816603597</c:v>
                </c:pt>
                <c:pt idx="18">
                  <c:v>50846.707350732075</c:v>
                </c:pt>
                <c:pt idx="19">
                  <c:v>56339.901267764195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52-4B3B-8F18-92767B193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5355192"/>
        <c:axId val="655357112"/>
      </c:lineChart>
      <c:catAx>
        <c:axId val="655355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357112"/>
        <c:crosses val="autoZero"/>
        <c:auto val="1"/>
        <c:lblAlgn val="ctr"/>
        <c:lblOffset val="100"/>
        <c:noMultiLvlLbl val="0"/>
      </c:catAx>
      <c:valAx>
        <c:axId val="655357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35519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Yield On Cost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Yield On Cost</c:v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[0]!P_Year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[0]!P_Yield_On_Cost</c:f>
              <c:numCache>
                <c:formatCode>0.00%</c:formatCode>
                <c:ptCount val="20"/>
                <c:pt idx="0">
                  <c:v>5.5076701360175222E-2</c:v>
                </c:pt>
                <c:pt idx="1">
                  <c:v>5.9024406669734852E-2</c:v>
                </c:pt>
                <c:pt idx="2">
                  <c:v>6.3065587153968594E-2</c:v>
                </c:pt>
                <c:pt idx="3">
                  <c:v>6.7247661876411943E-2</c:v>
                </c:pt>
                <c:pt idx="4">
                  <c:v>7.1610475789568209E-2</c:v>
                </c:pt>
                <c:pt idx="5">
                  <c:v>7.6189612434585594E-2</c:v>
                </c:pt>
                <c:pt idx="6">
                  <c:v>8.1018481956442415E-2</c:v>
                </c:pt>
                <c:pt idx="7">
                  <c:v>8.612971736477032E-2</c:v>
                </c:pt>
                <c:pt idx="8">
                  <c:v>9.1556166958522117E-2</c:v>
                </c:pt>
                <c:pt idx="9">
                  <c:v>9.7331646218358603E-2</c:v>
                </c:pt>
                <c:pt idx="10">
                  <c:v>0.10349154599438976</c:v>
                </c:pt>
                <c:pt idx="11">
                  <c:v>0.11007335690351507</c:v>
                </c:pt>
                <c:pt idx="12">
                  <c:v>0.11711714866015148</c:v>
                </c:pt>
                <c:pt idx="13">
                  <c:v>0.12466603057738684</c:v>
                </c:pt>
                <c:pt idx="14">
                  <c:v>0.13276661198337547</c:v>
                </c:pt>
                <c:pt idx="15">
                  <c:v>0.14146947677250304</c:v>
                </c:pt>
                <c:pt idx="16">
                  <c:v>0.15082968360724866</c:v>
                </c:pt>
                <c:pt idx="17">
                  <c:v>0.16090730174282303</c:v>
                </c:pt>
                <c:pt idx="18">
                  <c:v>0.17176799167001278</c:v>
                </c:pt>
                <c:pt idx="19">
                  <c:v>0.18348363952820476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8B-4D44-8BED-81D1C0EED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5355192"/>
        <c:axId val="655357112"/>
      </c:lineChart>
      <c:catAx>
        <c:axId val="655355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357112"/>
        <c:crosses val="autoZero"/>
        <c:auto val="1"/>
        <c:lblAlgn val="ctr"/>
        <c:lblOffset val="100"/>
        <c:noMultiLvlLbl val="0"/>
      </c:catAx>
      <c:valAx>
        <c:axId val="655357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35519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Portfolio Balance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New_Balance</c:v>
          </c:tx>
          <c:marker>
            <c:symbol val="none"/>
          </c:marker>
          <c:cat>
            <c:numRef>
              <c:f>[0]!P_Year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[0]!New_Balance</c:f>
              <c:numCache>
                <c:formatCode>_("$"* #,##0.00_);_("$"* \(#,##0.00\);_("$"* "-"??_);_(@_)</c:formatCode>
                <c:ptCount val="20"/>
                <c:pt idx="0">
                  <c:v>22425</c:v>
                </c:pt>
                <c:pt idx="1">
                  <c:v>35700.470625000002</c:v>
                </c:pt>
                <c:pt idx="2">
                  <c:v>49959.544513531408</c:v>
                </c:pt>
                <c:pt idx="3">
                  <c:v>65286.42221465693</c:v>
                </c:pt>
                <c:pt idx="4">
                  <c:v>81773.021296514169</c:v>
                </c:pt>
                <c:pt idx="5">
                  <c:v>99519.729812445265</c:v>
                </c:pt>
                <c:pt idx="6">
                  <c:v>118636.23779737727</c:v>
                </c:pt>
                <c:pt idx="7">
                  <c:v>139242.45533045573</c:v>
                </c:pt>
                <c:pt idx="8">
                  <c:v>161469.52668278472</c:v>
                </c:pt>
                <c:pt idx="9">
                  <c:v>185460.95117072025</c:v>
                </c:pt>
                <c:pt idx="10">
                  <c:v>211373.82257051513</c:v>
                </c:pt>
                <c:pt idx="11">
                  <c:v>239380.2003362118</c:v>
                </c:pt>
                <c:pt idx="12">
                  <c:v>269668.62741877488</c:v>
                </c:pt>
                <c:pt idx="13">
                  <c:v>302445.81123235816</c:v>
                </c:pt>
                <c:pt idx="14">
                  <c:v>337938.48627804191</c:v>
                </c:pt>
                <c:pt idx="15">
                  <c:v>376395.47914441797</c:v>
                </c:pt>
                <c:pt idx="16">
                  <c:v>418089.99908989744</c:v>
                </c:pt>
                <c:pt idx="17">
                  <c:v>463322.18020974664</c:v>
                </c:pt>
                <c:pt idx="18">
                  <c:v>512421.90434275829</c:v>
                </c:pt>
                <c:pt idx="19">
                  <c:v>565751.93742488581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C2-461E-8054-EA636DC04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5355192"/>
        <c:axId val="655357112"/>
      </c:lineChart>
      <c:catAx>
        <c:axId val="655355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357112"/>
        <c:crosses val="autoZero"/>
        <c:auto val="1"/>
        <c:lblAlgn val="ctr"/>
        <c:lblOffset val="100"/>
        <c:noMultiLvlLbl val="0"/>
      </c:catAx>
      <c:valAx>
        <c:axId val="655357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355192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Dividend Income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Dividend Income</c:v>
          </c:tx>
          <c:spPr>
            <a:ln w="190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[0]!P_Year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[0]!Annual_Dividend</c:f>
              <c:numCache>
                <c:formatCode>_("$"* #,##0.00_);_("$"* \(#,##0.00\);_("$"* "-"??_);_(@_)</c:formatCode>
                <c:ptCount val="20"/>
                <c:pt idx="0">
                  <c:v>500</c:v>
                </c:pt>
                <c:pt idx="1">
                  <c:v>1147.6125000000002</c:v>
                </c:pt>
                <c:pt idx="2">
                  <c:v>1855.6751629781252</c:v>
                </c:pt>
                <c:pt idx="3">
                  <c:v>2629.8953910300334</c:v>
                </c:pt>
                <c:pt idx="4">
                  <c:v>3476.5514681044638</c:v>
                </c:pt>
                <c:pt idx="5">
                  <c:v>4402.5528699674514</c:v>
                </c:pt>
                <c:pt idx="6">
                  <c:v>5415.5072808738996</c:v>
                </c:pt>
                <c:pt idx="7">
                  <c:v>6523.7950997875814</c:v>
                </c:pt>
                <c:pt idx="8">
                  <c:v>7736.6523146586851</c:v>
                </c:pt>
                <c:pt idx="9">
                  <c:v>9064.2627311479628</c:v>
                </c:pt>
                <c:pt idx="10">
                  <c:v>10517.860663903013</c:v>
                </c:pt>
                <c:pt idx="11">
                  <c:v>12109.84533589499</c:v>
                </c:pt>
                <c:pt idx="12">
                  <c:v>13853.908386520059</c:v>
                </c:pt>
                <c:pt idx="13">
                  <c:v>15765.176064560355</c:v>
                </c:pt>
                <c:pt idx="14">
                  <c:v>17860.367880422647</c:v>
                </c:pt>
                <c:pt idx="15">
                  <c:v>20157.973716453653</c:v>
                </c:pt>
                <c:pt idx="16">
                  <c:v>22678.451648136943</c:v>
                </c:pt>
                <c:pt idx="17">
                  <c:v>25444.449016682152</c:v>
                </c:pt>
                <c:pt idx="18">
                  <c:v>28481.049619581991</c:v>
                </c:pt>
                <c:pt idx="19">
                  <c:v>31816.050255463604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00-44B2-B19D-93D3BB4F3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5355192"/>
        <c:axId val="655357112"/>
      </c:lineChart>
      <c:catAx>
        <c:axId val="655355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357112"/>
        <c:crosses val="autoZero"/>
        <c:auto val="1"/>
        <c:lblAlgn val="ctr"/>
        <c:lblOffset val="100"/>
        <c:noMultiLvlLbl val="0"/>
      </c:catAx>
      <c:valAx>
        <c:axId val="655357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35519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Yield On Cost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Yield On Cost</c:v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[0]!P_Year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[0]!Yield_On_Cost</c:f>
              <c:numCache>
                <c:formatCode>0.00%</c:formatCode>
                <c:ptCount val="20"/>
                <c:pt idx="0">
                  <c:v>5.2164204545454555E-2</c:v>
                </c:pt>
                <c:pt idx="1">
                  <c:v>5.4578681264062505E-2</c:v>
                </c:pt>
                <c:pt idx="2">
                  <c:v>5.7171638935435511E-2</c:v>
                </c:pt>
                <c:pt idx="3">
                  <c:v>5.9940542553525239E-2</c:v>
                </c:pt>
                <c:pt idx="4">
                  <c:v>6.2893612428106455E-2</c:v>
                </c:pt>
                <c:pt idx="5">
                  <c:v>6.6042771717974388E-2</c:v>
                </c:pt>
                <c:pt idx="6">
                  <c:v>6.9402075529655119E-2</c:v>
                </c:pt>
                <c:pt idx="7">
                  <c:v>7.2987285987346093E-2</c:v>
                </c:pt>
                <c:pt idx="8">
                  <c:v>7.6815785857186125E-2</c:v>
                </c:pt>
                <c:pt idx="9">
                  <c:v>8.0906620491561637E-2</c:v>
                </c:pt>
                <c:pt idx="10">
                  <c:v>8.5280600957006972E-2</c:v>
                </c:pt>
                <c:pt idx="11">
                  <c:v>8.9960444068312079E-2</c:v>
                </c:pt>
                <c:pt idx="12">
                  <c:v>9.4970940147953944E-2</c:v>
                </c:pt>
                <c:pt idx="13">
                  <c:v>0.10033914539563285</c:v>
                </c:pt>
                <c:pt idx="14">
                  <c:v>0.10609459850765081</c:v>
                </c:pt>
                <c:pt idx="15">
                  <c:v>0.11226956261453933</c:v>
                </c:pt>
                <c:pt idx="16">
                  <c:v>0.11889929447047735</c:v>
                </c:pt>
                <c:pt idx="17">
                  <c:v>0.12602234344947782</c:v>
                </c:pt>
                <c:pt idx="18">
                  <c:v>0.13368088342631768</c:v>
                </c:pt>
                <c:pt idx="19">
                  <c:v>0.14192108111638441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1F-47CF-B231-6D68222A1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5355192"/>
        <c:axId val="655357112"/>
      </c:lineChart>
      <c:catAx>
        <c:axId val="655355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357112"/>
        <c:crosses val="autoZero"/>
        <c:auto val="1"/>
        <c:lblAlgn val="ctr"/>
        <c:lblOffset val="100"/>
        <c:noMultiLvlLbl val="0"/>
      </c:catAx>
      <c:valAx>
        <c:axId val="655357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35519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2.png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24493</xdr:colOff>
      <xdr:row>14</xdr:row>
      <xdr:rowOff>13607</xdr:rowOff>
    </xdr:from>
    <xdr:to>
      <xdr:col>3</xdr:col>
      <xdr:colOff>620487</xdr:colOff>
      <xdr:row>28</xdr:row>
      <xdr:rowOff>174171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6F8791F-5FAB-4A6B-B6A7-A055894C1E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21772</xdr:colOff>
      <xdr:row>14</xdr:row>
      <xdr:rowOff>10886</xdr:rowOff>
    </xdr:from>
    <xdr:to>
      <xdr:col>8</xdr:col>
      <xdr:colOff>310244</xdr:colOff>
      <xdr:row>28</xdr:row>
      <xdr:rowOff>171450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1AD0C7D-B033-490B-A1C0-9690E5AE3D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751114</xdr:colOff>
      <xdr:row>14</xdr:row>
      <xdr:rowOff>10886</xdr:rowOff>
    </xdr:from>
    <xdr:to>
      <xdr:col>12</xdr:col>
      <xdr:colOff>1</xdr:colOff>
      <xdr:row>28</xdr:row>
      <xdr:rowOff>171450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3342BCF1-4848-4A15-A2E0-3BA0913F85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1432560</xdr:colOff>
      <xdr:row>0</xdr:row>
      <xdr:rowOff>104699</xdr:rowOff>
    </xdr:from>
    <xdr:to>
      <xdr:col>2</xdr:col>
      <xdr:colOff>3352800</xdr:colOff>
      <xdr:row>2</xdr:row>
      <xdr:rowOff>63497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5B5C011-6FE3-C82F-2349-A1CF119C0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6980" y="104699"/>
          <a:ext cx="1920240" cy="5302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9900</xdr:colOff>
      <xdr:row>0</xdr:row>
      <xdr:rowOff>114300</xdr:rowOff>
    </xdr:from>
    <xdr:to>
      <xdr:col>2</xdr:col>
      <xdr:colOff>1909068</xdr:colOff>
      <xdr:row>2</xdr:row>
      <xdr:rowOff>61837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7F7B9B-758B-4F10-884D-072E1E5BC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586" y="114300"/>
          <a:ext cx="1899168" cy="52448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3</xdr:col>
      <xdr:colOff>595994</xdr:colOff>
      <xdr:row>28</xdr:row>
      <xdr:rowOff>160564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B0BEB45-D4DA-409A-8895-88DDA3A662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14</xdr:row>
      <xdr:rowOff>0</xdr:rowOff>
    </xdr:from>
    <xdr:to>
      <xdr:col>7</xdr:col>
      <xdr:colOff>1088572</xdr:colOff>
      <xdr:row>28</xdr:row>
      <xdr:rowOff>160564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4CC8F67-4060-4190-B5BD-8AC7F59AC1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14</xdr:row>
      <xdr:rowOff>0</xdr:rowOff>
    </xdr:from>
    <xdr:to>
      <xdr:col>12</xdr:col>
      <xdr:colOff>261258</xdr:colOff>
      <xdr:row>28</xdr:row>
      <xdr:rowOff>160564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CE50458-93DD-428B-BD83-D7030F2254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5424D-A89B-421B-A7A1-5F85DE38261F}">
  <sheetPr codeName="Sheet1"/>
  <dimension ref="B2:M132"/>
  <sheetViews>
    <sheetView tabSelected="1" topLeftCell="C1" workbookViewId="0">
      <selection activeCell="I7" sqref="I7"/>
    </sheetView>
  </sheetViews>
  <sheetFormatPr defaultRowHeight="14.4" x14ac:dyDescent="0.55000000000000004"/>
  <cols>
    <col min="2" max="2" width="6" customWidth="1"/>
    <col min="3" max="3" width="47.89453125" customWidth="1"/>
    <col min="4" max="4" width="14.1015625" customWidth="1"/>
    <col min="5" max="5" width="8.7890625" customWidth="1"/>
    <col min="6" max="6" width="11.89453125" customWidth="1"/>
    <col min="7" max="7" width="19.3125" customWidth="1"/>
    <col min="8" max="8" width="15.68359375" customWidth="1"/>
    <col min="9" max="9" width="18.68359375" customWidth="1"/>
    <col min="10" max="10" width="19" customWidth="1"/>
    <col min="11" max="11" width="18.89453125" customWidth="1"/>
    <col min="12" max="12" width="16.89453125" customWidth="1"/>
    <col min="13" max="13" width="11.41796875" bestFit="1" customWidth="1"/>
  </cols>
  <sheetData>
    <row r="2" spans="3:4" ht="30.6" x14ac:dyDescent="1.1000000000000001">
      <c r="D2" s="1" t="s">
        <v>0</v>
      </c>
    </row>
    <row r="4" spans="3:4" x14ac:dyDescent="0.55000000000000004">
      <c r="C4" t="s">
        <v>1</v>
      </c>
      <c r="D4" s="2">
        <v>100000</v>
      </c>
    </row>
    <row r="5" spans="3:4" x14ac:dyDescent="0.55000000000000004">
      <c r="C5" t="s">
        <v>2</v>
      </c>
      <c r="D5" s="3">
        <v>0.05</v>
      </c>
    </row>
    <row r="6" spans="3:4" x14ac:dyDescent="0.55000000000000004">
      <c r="C6" t="s">
        <v>4</v>
      </c>
      <c r="D6" t="b">
        <v>1</v>
      </c>
    </row>
    <row r="7" spans="3:4" x14ac:dyDescent="0.55000000000000004">
      <c r="C7" t="s">
        <v>5</v>
      </c>
      <c r="D7" s="3">
        <v>0.15</v>
      </c>
    </row>
    <row r="8" spans="3:4" x14ac:dyDescent="0.55000000000000004">
      <c r="C8" t="s">
        <v>29</v>
      </c>
      <c r="D8" s="3">
        <v>0.01</v>
      </c>
    </row>
    <row r="9" spans="3:4" x14ac:dyDescent="0.55000000000000004">
      <c r="C9" t="s">
        <v>9</v>
      </c>
      <c r="D9">
        <v>12</v>
      </c>
    </row>
    <row r="10" spans="3:4" x14ac:dyDescent="0.55000000000000004">
      <c r="C10" t="s">
        <v>21</v>
      </c>
      <c r="D10" s="2">
        <v>12000</v>
      </c>
    </row>
    <row r="11" spans="3:4" x14ac:dyDescent="0.55000000000000004">
      <c r="C11" t="s">
        <v>6</v>
      </c>
      <c r="D11" s="3">
        <v>0.03</v>
      </c>
    </row>
    <row r="12" spans="3:4" x14ac:dyDescent="0.55000000000000004">
      <c r="C12" t="s">
        <v>7</v>
      </c>
      <c r="D12" t="b">
        <v>1</v>
      </c>
    </row>
    <row r="13" spans="3:4" x14ac:dyDescent="0.55000000000000004">
      <c r="C13" t="s">
        <v>8</v>
      </c>
      <c r="D13">
        <v>20</v>
      </c>
    </row>
    <row r="31" spans="2:13" x14ac:dyDescent="0.55000000000000004">
      <c r="B31" t="s">
        <v>11</v>
      </c>
      <c r="C31" t="s">
        <v>12</v>
      </c>
      <c r="D31" t="s">
        <v>13</v>
      </c>
      <c r="E31" t="s">
        <v>14</v>
      </c>
      <c r="F31" t="s">
        <v>15</v>
      </c>
      <c r="G31" t="str">
        <f>IF($D$12, "After DRIP Value", "No DRIP Change")</f>
        <v>After DRIP Value</v>
      </c>
      <c r="H31" t="s">
        <v>17</v>
      </c>
      <c r="I31" t="s">
        <v>10</v>
      </c>
      <c r="J31" t="s">
        <v>18</v>
      </c>
      <c r="K31" t="s">
        <v>19</v>
      </c>
      <c r="L31" t="s">
        <v>20</v>
      </c>
    </row>
    <row r="32" spans="2:13" x14ac:dyDescent="0.55000000000000004">
      <c r="B32">
        <v>1</v>
      </c>
      <c r="C32" s="4">
        <f>$D$4</f>
        <v>100000</v>
      </c>
      <c r="D32" s="4">
        <f>C32 *(((1 + E32 / $D$9)^$D$9) - 1)</f>
        <v>5116.1897881733421</v>
      </c>
      <c r="E32" s="5">
        <f>$D$5</f>
        <v>0.05</v>
      </c>
      <c r="F32" s="6">
        <f>D33/L32</f>
        <v>5.5076701360175222E-2</v>
      </c>
      <c r="G32" s="4">
        <f>IF($D$12, (FV((E32/$D$9), $D$9,,-C32, 1)-C32)*(1-$D$7)+C32, C32)</f>
        <v>104348.76131994734</v>
      </c>
      <c r="H32" s="4">
        <f>C32*$D$11</f>
        <v>3000</v>
      </c>
      <c r="I32" s="4">
        <f>$D$10</f>
        <v>12000</v>
      </c>
      <c r="J32" s="4">
        <f>G32+H32+I32</f>
        <v>119348.76131994734</v>
      </c>
      <c r="K32" s="4">
        <f>D32</f>
        <v>5116.1897881733421</v>
      </c>
      <c r="L32" s="4">
        <f>C32+I32</f>
        <v>112000</v>
      </c>
      <c r="M32" s="8"/>
    </row>
    <row r="33" spans="2:12" x14ac:dyDescent="0.55000000000000004">
      <c r="B33">
        <f>B32+1</f>
        <v>2</v>
      </c>
      <c r="C33" s="4">
        <f>J32</f>
        <v>119348.76131994734</v>
      </c>
      <c r="D33" s="4">
        <f t="shared" ref="D33:D96" si="0">C33 *(((1 + E33 / $D$9)^$D$9) - 1)</f>
        <v>6168.590552339625</v>
      </c>
      <c r="E33" s="5">
        <f>E32*(1+$D$8)</f>
        <v>5.0500000000000003E-2</v>
      </c>
      <c r="F33" s="6">
        <f>D34/L33</f>
        <v>5.9024406669734852E-2</v>
      </c>
      <c r="G33" s="4">
        <f t="shared" ref="G33:G96" si="1">IF($D$12, (FV((E33/$D$9), $D$9,,-C33, 1)-C33)*(1-$D$7)+C33, C33)</f>
        <v>124592.06328943602</v>
      </c>
      <c r="H33" s="4">
        <f>C33*$D$11</f>
        <v>3580.46283959842</v>
      </c>
      <c r="I33" s="4">
        <f>$D$10</f>
        <v>12000</v>
      </c>
      <c r="J33" s="4">
        <f>G33+H33+I33</f>
        <v>140172.52612903444</v>
      </c>
      <c r="K33" s="4">
        <f>D33+K32</f>
        <v>11284.780340512967</v>
      </c>
      <c r="L33" s="4">
        <f>L32+I33</f>
        <v>124000</v>
      </c>
    </row>
    <row r="34" spans="2:12" x14ac:dyDescent="0.55000000000000004">
      <c r="B34">
        <f t="shared" ref="B34:B97" si="2">B33+1</f>
        <v>3</v>
      </c>
      <c r="C34" s="4">
        <f t="shared" ref="C34:C97" si="3">J33</f>
        <v>140172.52612903444</v>
      </c>
      <c r="D34" s="4">
        <f t="shared" si="0"/>
        <v>7319.0264270471216</v>
      </c>
      <c r="E34" s="5">
        <f t="shared" ref="E34:E97" si="4">E33*(1+$D$8)</f>
        <v>5.1005000000000002E-2</v>
      </c>
      <c r="F34" s="6">
        <f t="shared" ref="F34:F97" si="5">D35/L34</f>
        <v>6.3065587153968594E-2</v>
      </c>
      <c r="G34" s="4">
        <f t="shared" si="1"/>
        <v>146393.69859202448</v>
      </c>
      <c r="H34" s="4">
        <f t="shared" ref="H34:H97" si="6">C34*$D$11</f>
        <v>4205.1757838710328</v>
      </c>
      <c r="I34" s="4">
        <f t="shared" ref="I34:I97" si="7">$D$10</f>
        <v>12000</v>
      </c>
      <c r="J34" s="4">
        <f t="shared" ref="J34:J97" si="8">G34+H34+I34</f>
        <v>162598.87437589551</v>
      </c>
      <c r="K34" s="4">
        <f t="shared" ref="K34:K97" si="9">D34+K33</f>
        <v>18603.806767560091</v>
      </c>
      <c r="L34" s="4">
        <f t="shared" ref="L34:L97" si="10">L33+I34</f>
        <v>136000</v>
      </c>
    </row>
    <row r="35" spans="2:12" x14ac:dyDescent="0.55000000000000004">
      <c r="B35">
        <f t="shared" si="2"/>
        <v>4</v>
      </c>
      <c r="C35" s="4">
        <f t="shared" si="3"/>
        <v>162598.87437589551</v>
      </c>
      <c r="D35" s="4">
        <f t="shared" si="0"/>
        <v>8576.919852939729</v>
      </c>
      <c r="E35" s="5">
        <f t="shared" si="4"/>
        <v>5.151505E-2</v>
      </c>
      <c r="F35" s="6">
        <f t="shared" si="5"/>
        <v>6.7247661876411943E-2</v>
      </c>
      <c r="G35" s="4">
        <f t="shared" si="1"/>
        <v>169889.25625089428</v>
      </c>
      <c r="H35" s="4">
        <f t="shared" si="6"/>
        <v>4877.9662312768651</v>
      </c>
      <c r="I35" s="4">
        <f t="shared" si="7"/>
        <v>12000</v>
      </c>
      <c r="J35" s="4">
        <f t="shared" si="8"/>
        <v>186767.22248217114</v>
      </c>
      <c r="K35" s="4">
        <f t="shared" si="9"/>
        <v>27180.72662049982</v>
      </c>
      <c r="L35" s="4">
        <f t="shared" si="10"/>
        <v>148000</v>
      </c>
    </row>
    <row r="36" spans="2:12" x14ac:dyDescent="0.55000000000000004">
      <c r="B36">
        <f t="shared" si="2"/>
        <v>5</v>
      </c>
      <c r="C36" s="4">
        <f t="shared" si="3"/>
        <v>186767.22248217114</v>
      </c>
      <c r="D36" s="4">
        <f t="shared" si="0"/>
        <v>9952.6539577089679</v>
      </c>
      <c r="E36" s="5">
        <f t="shared" si="4"/>
        <v>5.2030200499999998E-2</v>
      </c>
      <c r="F36" s="6">
        <f t="shared" si="5"/>
        <v>7.1610475789568209E-2</v>
      </c>
      <c r="G36" s="4">
        <f t="shared" si="1"/>
        <v>195226.97834622377</v>
      </c>
      <c r="H36" s="4">
        <f t="shared" si="6"/>
        <v>5603.0166744651342</v>
      </c>
      <c r="I36" s="4">
        <f t="shared" si="7"/>
        <v>12000</v>
      </c>
      <c r="J36" s="4">
        <f t="shared" si="8"/>
        <v>212829.99502068889</v>
      </c>
      <c r="K36" s="4">
        <f t="shared" si="9"/>
        <v>37133.380578208787</v>
      </c>
      <c r="L36" s="4">
        <f t="shared" si="10"/>
        <v>160000</v>
      </c>
    </row>
    <row r="37" spans="2:12" x14ac:dyDescent="0.55000000000000004">
      <c r="B37">
        <f t="shared" si="2"/>
        <v>6</v>
      </c>
      <c r="C37" s="4">
        <f t="shared" si="3"/>
        <v>212829.99502068889</v>
      </c>
      <c r="D37" s="4">
        <f t="shared" si="0"/>
        <v>11457.676126330914</v>
      </c>
      <c r="E37" s="5">
        <f t="shared" si="4"/>
        <v>5.2550502504999999E-2</v>
      </c>
      <c r="F37" s="6">
        <f t="shared" si="5"/>
        <v>7.6189612434585594E-2</v>
      </c>
      <c r="G37" s="4">
        <f t="shared" si="1"/>
        <v>222569.01972807018</v>
      </c>
      <c r="H37" s="4">
        <f t="shared" si="6"/>
        <v>6384.8998506206663</v>
      </c>
      <c r="I37" s="4">
        <f t="shared" si="7"/>
        <v>12000</v>
      </c>
      <c r="J37" s="4">
        <f t="shared" si="8"/>
        <v>240953.91957869084</v>
      </c>
      <c r="K37" s="4">
        <f t="shared" si="9"/>
        <v>48591.056704539704</v>
      </c>
      <c r="L37" s="4">
        <f t="shared" si="10"/>
        <v>172000</v>
      </c>
    </row>
    <row r="38" spans="2:12" x14ac:dyDescent="0.55000000000000004">
      <c r="B38">
        <f t="shared" si="2"/>
        <v>7</v>
      </c>
      <c r="C38" s="4">
        <f t="shared" si="3"/>
        <v>240953.91957869084</v>
      </c>
      <c r="D38" s="4">
        <f t="shared" si="0"/>
        <v>13104.613338748723</v>
      </c>
      <c r="E38" s="5">
        <f t="shared" si="4"/>
        <v>5.3076007530049998E-2</v>
      </c>
      <c r="F38" s="6">
        <f t="shared" si="5"/>
        <v>8.1018481956442415E-2</v>
      </c>
      <c r="G38" s="4">
        <f t="shared" si="1"/>
        <v>252092.84091662726</v>
      </c>
      <c r="H38" s="4">
        <f t="shared" si="6"/>
        <v>7228.6175873607253</v>
      </c>
      <c r="I38" s="4">
        <f t="shared" si="7"/>
        <v>12000</v>
      </c>
      <c r="J38" s="4">
        <f t="shared" si="8"/>
        <v>271321.45850398799</v>
      </c>
      <c r="K38" s="4">
        <f t="shared" si="9"/>
        <v>61695.670043288424</v>
      </c>
      <c r="L38" s="4">
        <f t="shared" si="10"/>
        <v>184000</v>
      </c>
    </row>
    <row r="39" spans="2:12" x14ac:dyDescent="0.55000000000000004">
      <c r="B39">
        <f t="shared" si="2"/>
        <v>8</v>
      </c>
      <c r="C39" s="4">
        <f t="shared" si="3"/>
        <v>271321.45850398799</v>
      </c>
      <c r="D39" s="4">
        <f t="shared" si="0"/>
        <v>14907.400679985405</v>
      </c>
      <c r="E39" s="5">
        <f t="shared" si="4"/>
        <v>5.3606767605350499E-2</v>
      </c>
      <c r="F39" s="6">
        <f t="shared" si="5"/>
        <v>8.612971736477032E-2</v>
      </c>
      <c r="G39" s="4">
        <f t="shared" si="1"/>
        <v>283992.74908197561</v>
      </c>
      <c r="H39" s="4">
        <f t="shared" si="6"/>
        <v>8139.6437551196395</v>
      </c>
      <c r="I39" s="4">
        <f t="shared" si="7"/>
        <v>12000</v>
      </c>
      <c r="J39" s="4">
        <f t="shared" si="8"/>
        <v>304132.39283709525</v>
      </c>
      <c r="K39" s="4">
        <f t="shared" si="9"/>
        <v>76603.070723273835</v>
      </c>
      <c r="L39" s="4">
        <f t="shared" si="10"/>
        <v>196000</v>
      </c>
    </row>
    <row r="40" spans="2:12" x14ac:dyDescent="0.55000000000000004">
      <c r="B40">
        <f t="shared" si="2"/>
        <v>9</v>
      </c>
      <c r="C40" s="4">
        <f t="shared" si="3"/>
        <v>304132.39283709525</v>
      </c>
      <c r="D40" s="4">
        <f t="shared" si="0"/>
        <v>16881.424603494983</v>
      </c>
      <c r="E40" s="5">
        <f t="shared" si="4"/>
        <v>5.4142835281404005E-2</v>
      </c>
      <c r="F40" s="6">
        <f t="shared" si="5"/>
        <v>9.1556166958522117E-2</v>
      </c>
      <c r="G40" s="4">
        <f t="shared" si="1"/>
        <v>318481.60375006602</v>
      </c>
      <c r="H40" s="4">
        <f t="shared" si="6"/>
        <v>9123.9717851128571</v>
      </c>
      <c r="I40" s="4">
        <f t="shared" si="7"/>
        <v>12000</v>
      </c>
      <c r="J40" s="4">
        <f t="shared" si="8"/>
        <v>339605.57553517888</v>
      </c>
      <c r="K40" s="4">
        <f t="shared" si="9"/>
        <v>93484.495326768811</v>
      </c>
      <c r="L40" s="4">
        <f t="shared" si="10"/>
        <v>208000</v>
      </c>
    </row>
    <row r="41" spans="2:12" x14ac:dyDescent="0.55000000000000004">
      <c r="B41">
        <f t="shared" si="2"/>
        <v>10</v>
      </c>
      <c r="C41" s="4">
        <f t="shared" si="3"/>
        <v>339605.57553517888</v>
      </c>
      <c r="D41" s="4">
        <f t="shared" si="0"/>
        <v>19043.682727372601</v>
      </c>
      <c r="E41" s="5">
        <f t="shared" si="4"/>
        <v>5.4684263634218043E-2</v>
      </c>
      <c r="F41" s="6">
        <f t="shared" si="5"/>
        <v>9.7331646218358603E-2</v>
      </c>
      <c r="G41" s="4">
        <f t="shared" si="1"/>
        <v>355792.70585344563</v>
      </c>
      <c r="H41" s="4">
        <f t="shared" si="6"/>
        <v>10188.167266055367</v>
      </c>
      <c r="I41" s="4">
        <f t="shared" si="7"/>
        <v>12000</v>
      </c>
      <c r="J41" s="4">
        <f t="shared" si="8"/>
        <v>377980.87311950099</v>
      </c>
      <c r="K41" s="4">
        <f t="shared" si="9"/>
        <v>112528.1780541414</v>
      </c>
      <c r="L41" s="4">
        <f t="shared" si="10"/>
        <v>220000</v>
      </c>
    </row>
    <row r="42" spans="2:12" x14ac:dyDescent="0.55000000000000004">
      <c r="B42">
        <f t="shared" si="2"/>
        <v>11</v>
      </c>
      <c r="C42" s="4">
        <f t="shared" si="3"/>
        <v>377980.87311950099</v>
      </c>
      <c r="D42" s="4">
        <f t="shared" si="0"/>
        <v>21412.962168038892</v>
      </c>
      <c r="E42" s="5">
        <f t="shared" si="4"/>
        <v>5.5231106270560222E-2</v>
      </c>
      <c r="F42" s="6">
        <f t="shared" si="5"/>
        <v>0.10349154599438976</v>
      </c>
      <c r="G42" s="4">
        <f t="shared" si="1"/>
        <v>396181.89096233406</v>
      </c>
      <c r="H42" s="4">
        <f t="shared" si="6"/>
        <v>11339.42619358503</v>
      </c>
      <c r="I42" s="4">
        <f t="shared" si="7"/>
        <v>12000</v>
      </c>
      <c r="J42" s="4">
        <f t="shared" si="8"/>
        <v>419521.3171559191</v>
      </c>
      <c r="K42" s="4">
        <f t="shared" si="9"/>
        <v>133941.14022218029</v>
      </c>
      <c r="L42" s="4">
        <f t="shared" si="10"/>
        <v>232000</v>
      </c>
    </row>
    <row r="43" spans="2:12" x14ac:dyDescent="0.55000000000000004">
      <c r="B43">
        <f t="shared" si="2"/>
        <v>12</v>
      </c>
      <c r="C43" s="4">
        <f t="shared" si="3"/>
        <v>419521.3171559191</v>
      </c>
      <c r="D43" s="4">
        <f t="shared" si="0"/>
        <v>24010.038670698425</v>
      </c>
      <c r="E43" s="5">
        <f t="shared" si="4"/>
        <v>5.5783417333265826E-2</v>
      </c>
      <c r="F43" s="6">
        <f t="shared" si="5"/>
        <v>0.11007335690351507</v>
      </c>
      <c r="G43" s="4">
        <f t="shared" si="1"/>
        <v>439929.85002601275</v>
      </c>
      <c r="H43" s="4">
        <f t="shared" si="6"/>
        <v>12585.639514677572</v>
      </c>
      <c r="I43" s="4">
        <f t="shared" si="7"/>
        <v>12000</v>
      </c>
      <c r="J43" s="4">
        <f t="shared" si="8"/>
        <v>464515.48954069032</v>
      </c>
      <c r="K43" s="4">
        <f t="shared" si="9"/>
        <v>157951.1788928787</v>
      </c>
      <c r="L43" s="4">
        <f t="shared" si="10"/>
        <v>244000</v>
      </c>
    </row>
    <row r="44" spans="2:12" x14ac:dyDescent="0.55000000000000004">
      <c r="B44">
        <f t="shared" si="2"/>
        <v>13</v>
      </c>
      <c r="C44" s="4">
        <f t="shared" si="3"/>
        <v>464515.48954069032</v>
      </c>
      <c r="D44" s="4">
        <f t="shared" si="0"/>
        <v>26857.899084457677</v>
      </c>
      <c r="E44" s="5">
        <f t="shared" si="4"/>
        <v>5.6341251506598487E-2</v>
      </c>
      <c r="F44" s="6">
        <f t="shared" si="5"/>
        <v>0.11711714866015148</v>
      </c>
      <c r="G44" s="4">
        <f t="shared" si="1"/>
        <v>487344.70376247936</v>
      </c>
      <c r="H44" s="4">
        <f t="shared" si="6"/>
        <v>13935.46468622071</v>
      </c>
      <c r="I44" s="4">
        <f t="shared" si="7"/>
        <v>12000</v>
      </c>
      <c r="J44" s="4">
        <f t="shared" si="8"/>
        <v>513280.16844870005</v>
      </c>
      <c r="K44" s="4">
        <f t="shared" si="9"/>
        <v>184809.07797733636</v>
      </c>
      <c r="L44" s="4">
        <f t="shared" si="10"/>
        <v>256000</v>
      </c>
    </row>
    <row r="45" spans="2:12" x14ac:dyDescent="0.55000000000000004">
      <c r="B45">
        <f t="shared" si="2"/>
        <v>14</v>
      </c>
      <c r="C45" s="4">
        <f t="shared" si="3"/>
        <v>513280.16844870005</v>
      </c>
      <c r="D45" s="4">
        <f t="shared" si="0"/>
        <v>29981.99005699878</v>
      </c>
      <c r="E45" s="5">
        <f t="shared" si="4"/>
        <v>5.6904664021664469E-2</v>
      </c>
      <c r="F45" s="6">
        <f t="shared" si="5"/>
        <v>0.12466603057738684</v>
      </c>
      <c r="G45" s="4">
        <f t="shared" si="1"/>
        <v>538764.85999714897</v>
      </c>
      <c r="H45" s="4">
        <f t="shared" si="6"/>
        <v>15398.405053461001</v>
      </c>
      <c r="I45" s="4">
        <f t="shared" si="7"/>
        <v>12000</v>
      </c>
      <c r="J45" s="4">
        <f t="shared" si="8"/>
        <v>566163.26505060995</v>
      </c>
      <c r="K45" s="4">
        <f t="shared" si="9"/>
        <v>214791.06803433516</v>
      </c>
      <c r="L45" s="4">
        <f t="shared" si="10"/>
        <v>268000</v>
      </c>
    </row>
    <row r="46" spans="2:12" x14ac:dyDescent="0.55000000000000004">
      <c r="B46">
        <f t="shared" si="2"/>
        <v>15</v>
      </c>
      <c r="C46" s="4">
        <f t="shared" si="3"/>
        <v>566163.26505060995</v>
      </c>
      <c r="D46" s="4">
        <f t="shared" si="0"/>
        <v>33410.496194739673</v>
      </c>
      <c r="E46" s="5">
        <f t="shared" si="4"/>
        <v>5.7473710661881117E-2</v>
      </c>
      <c r="F46" s="6">
        <f t="shared" si="5"/>
        <v>0.13276661198337547</v>
      </c>
      <c r="G46" s="4">
        <f t="shared" si="1"/>
        <v>594562.18681613868</v>
      </c>
      <c r="H46" s="4">
        <f t="shared" si="6"/>
        <v>16984.897951518298</v>
      </c>
      <c r="I46" s="4">
        <f t="shared" si="7"/>
        <v>12000</v>
      </c>
      <c r="J46" s="4">
        <f t="shared" si="8"/>
        <v>623547.08476765698</v>
      </c>
      <c r="K46" s="4">
        <f t="shared" si="9"/>
        <v>248201.56422907484</v>
      </c>
      <c r="L46" s="4">
        <f t="shared" si="10"/>
        <v>280000</v>
      </c>
    </row>
    <row r="47" spans="2:12" x14ac:dyDescent="0.55000000000000004">
      <c r="B47">
        <f t="shared" si="2"/>
        <v>16</v>
      </c>
      <c r="C47" s="4">
        <f t="shared" si="3"/>
        <v>623547.08476765698</v>
      </c>
      <c r="D47" s="4">
        <f t="shared" si="0"/>
        <v>37174.65135534513</v>
      </c>
      <c r="E47" s="5">
        <f t="shared" si="4"/>
        <v>5.8048447768499926E-2</v>
      </c>
      <c r="F47" s="6">
        <f t="shared" si="5"/>
        <v>0.14146947677250304</v>
      </c>
      <c r="G47" s="4">
        <f t="shared" si="1"/>
        <v>655145.53841970034</v>
      </c>
      <c r="H47" s="4">
        <f t="shared" si="6"/>
        <v>18706.41254302971</v>
      </c>
      <c r="I47" s="4">
        <f t="shared" si="7"/>
        <v>12000</v>
      </c>
      <c r="J47" s="4">
        <f t="shared" si="8"/>
        <v>685851.9509627301</v>
      </c>
      <c r="K47" s="4">
        <f t="shared" si="9"/>
        <v>285376.21558441996</v>
      </c>
      <c r="L47" s="4">
        <f t="shared" si="10"/>
        <v>292000</v>
      </c>
    </row>
    <row r="48" spans="2:12" x14ac:dyDescent="0.55000000000000004">
      <c r="B48">
        <f t="shared" si="2"/>
        <v>17</v>
      </c>
      <c r="C48" s="4">
        <f t="shared" si="3"/>
        <v>685851.9509627301</v>
      </c>
      <c r="D48" s="4">
        <f t="shared" si="0"/>
        <v>41309.087217570886</v>
      </c>
      <c r="E48" s="5">
        <f t="shared" si="4"/>
        <v>5.8628932246184928E-2</v>
      </c>
      <c r="F48" s="6">
        <f t="shared" si="5"/>
        <v>0.15082968360724866</v>
      </c>
      <c r="G48" s="4">
        <f t="shared" si="1"/>
        <v>720964.67509766528</v>
      </c>
      <c r="H48" s="4">
        <f t="shared" si="6"/>
        <v>20575.558528881902</v>
      </c>
      <c r="I48" s="4">
        <f t="shared" si="7"/>
        <v>12000</v>
      </c>
      <c r="J48" s="4">
        <f t="shared" si="8"/>
        <v>753540.23362654715</v>
      </c>
      <c r="K48" s="4">
        <f t="shared" si="9"/>
        <v>326685.30280199082</v>
      </c>
      <c r="L48" s="4">
        <f t="shared" si="10"/>
        <v>304000</v>
      </c>
    </row>
    <row r="49" spans="2:12" x14ac:dyDescent="0.55000000000000004">
      <c r="B49">
        <f t="shared" si="2"/>
        <v>18</v>
      </c>
      <c r="C49" s="4">
        <f t="shared" si="3"/>
        <v>753540.23362654715</v>
      </c>
      <c r="D49" s="4">
        <f t="shared" si="0"/>
        <v>45852.223816603597</v>
      </c>
      <c r="E49" s="5">
        <f t="shared" si="4"/>
        <v>5.9215221568646781E-2</v>
      </c>
      <c r="F49" s="6">
        <f t="shared" si="5"/>
        <v>0.16090730174282303</v>
      </c>
      <c r="G49" s="4">
        <f t="shared" si="1"/>
        <v>792514.62387066032</v>
      </c>
      <c r="H49" s="4">
        <f t="shared" si="6"/>
        <v>22606.207008796413</v>
      </c>
      <c r="I49" s="4">
        <f t="shared" si="7"/>
        <v>12000</v>
      </c>
      <c r="J49" s="4">
        <f t="shared" si="8"/>
        <v>827120.83087945671</v>
      </c>
      <c r="K49" s="4">
        <f t="shared" si="9"/>
        <v>372537.52661859442</v>
      </c>
      <c r="L49" s="4">
        <f t="shared" si="10"/>
        <v>316000</v>
      </c>
    </row>
    <row r="50" spans="2:12" x14ac:dyDescent="0.55000000000000004">
      <c r="B50">
        <f t="shared" si="2"/>
        <v>19</v>
      </c>
      <c r="C50" s="4">
        <f t="shared" si="3"/>
        <v>827120.83087945671</v>
      </c>
      <c r="D50" s="4">
        <f t="shared" si="0"/>
        <v>50846.707350732075</v>
      </c>
      <c r="E50" s="5">
        <f t="shared" si="4"/>
        <v>5.9807373784333248E-2</v>
      </c>
      <c r="F50" s="6">
        <f t="shared" si="5"/>
        <v>0.17176799167001278</v>
      </c>
      <c r="G50" s="4">
        <f t="shared" si="1"/>
        <v>870340.53212757898</v>
      </c>
      <c r="H50" s="4">
        <f t="shared" si="6"/>
        <v>24813.624926383702</v>
      </c>
      <c r="I50" s="4">
        <f t="shared" si="7"/>
        <v>12000</v>
      </c>
      <c r="J50" s="4">
        <f t="shared" si="8"/>
        <v>907154.1570539627</v>
      </c>
      <c r="K50" s="4">
        <f t="shared" si="9"/>
        <v>423384.23396932648</v>
      </c>
      <c r="L50" s="4">
        <f t="shared" si="10"/>
        <v>328000</v>
      </c>
    </row>
    <row r="51" spans="2:12" x14ac:dyDescent="0.55000000000000004">
      <c r="B51">
        <f t="shared" si="2"/>
        <v>20</v>
      </c>
      <c r="C51" s="4">
        <f t="shared" si="3"/>
        <v>907154.1570539627</v>
      </c>
      <c r="D51" s="4">
        <f t="shared" si="0"/>
        <v>56339.901267764195</v>
      </c>
      <c r="E51" s="5">
        <f t="shared" si="4"/>
        <v>6.0405447522176581E-2</v>
      </c>
      <c r="F51" s="6">
        <f t="shared" si="5"/>
        <v>0.18348363952820476</v>
      </c>
      <c r="G51" s="4">
        <f t="shared" si="1"/>
        <v>955043.07313156221</v>
      </c>
      <c r="H51" s="4">
        <f t="shared" si="6"/>
        <v>27214.624711618879</v>
      </c>
      <c r="I51" s="4">
        <f t="shared" si="7"/>
        <v>12000</v>
      </c>
      <c r="J51" s="4">
        <f t="shared" si="8"/>
        <v>994257.69784318109</v>
      </c>
      <c r="K51" s="4">
        <f t="shared" si="9"/>
        <v>479724.1352370907</v>
      </c>
      <c r="L51" s="4">
        <f t="shared" si="10"/>
        <v>340000</v>
      </c>
    </row>
    <row r="52" spans="2:12" x14ac:dyDescent="0.55000000000000004">
      <c r="B52">
        <f t="shared" si="2"/>
        <v>21</v>
      </c>
      <c r="C52" s="4">
        <f t="shared" si="3"/>
        <v>994257.69784318109</v>
      </c>
      <c r="D52" s="4">
        <f t="shared" si="0"/>
        <v>62384.437439589623</v>
      </c>
      <c r="E52" s="5">
        <f t="shared" si="4"/>
        <v>6.1009501997398345E-2</v>
      </c>
      <c r="F52" s="6">
        <f t="shared" si="5"/>
        <v>0.1961330543874478</v>
      </c>
      <c r="G52" s="4">
        <f t="shared" si="1"/>
        <v>1047284.4696668322</v>
      </c>
      <c r="H52" s="4">
        <f t="shared" si="6"/>
        <v>29827.730935295433</v>
      </c>
      <c r="I52" s="4">
        <f t="shared" si="7"/>
        <v>12000</v>
      </c>
      <c r="J52" s="4">
        <f t="shared" si="8"/>
        <v>1089112.2006021277</v>
      </c>
      <c r="K52" s="4">
        <f t="shared" si="9"/>
        <v>542108.57267668028</v>
      </c>
      <c r="L52" s="4">
        <f t="shared" si="10"/>
        <v>352000</v>
      </c>
    </row>
    <row r="53" spans="2:12" x14ac:dyDescent="0.55000000000000004">
      <c r="B53">
        <f t="shared" si="2"/>
        <v>22</v>
      </c>
      <c r="C53" s="4">
        <f t="shared" si="3"/>
        <v>1089112.2006021277</v>
      </c>
      <c r="D53" s="4">
        <f t="shared" si="0"/>
        <v>69038.835144381621</v>
      </c>
      <c r="E53" s="5">
        <f t="shared" si="4"/>
        <v>6.1619597017372331E-2</v>
      </c>
      <c r="F53" s="6">
        <f t="shared" si="5"/>
        <v>0.2098027379521632</v>
      </c>
      <c r="G53" s="4">
        <f t="shared" si="1"/>
        <v>1147795.2104748522</v>
      </c>
      <c r="H53" s="4">
        <f t="shared" si="6"/>
        <v>32673.366018063829</v>
      </c>
      <c r="I53" s="4">
        <f t="shared" si="7"/>
        <v>12000</v>
      </c>
      <c r="J53" s="4">
        <f t="shared" si="8"/>
        <v>1192468.5764929161</v>
      </c>
      <c r="K53" s="4">
        <f t="shared" si="9"/>
        <v>611147.4078210619</v>
      </c>
      <c r="L53" s="4">
        <f t="shared" si="10"/>
        <v>364000</v>
      </c>
    </row>
    <row r="54" spans="2:12" x14ac:dyDescent="0.55000000000000004">
      <c r="B54">
        <f t="shared" si="2"/>
        <v>23</v>
      </c>
      <c r="C54" s="4">
        <f t="shared" si="3"/>
        <v>1192468.5764929161</v>
      </c>
      <c r="D54" s="4">
        <f t="shared" si="0"/>
        <v>76368.196614587403</v>
      </c>
      <c r="E54" s="5">
        <f t="shared" si="4"/>
        <v>6.2235792987546057E-2</v>
      </c>
      <c r="F54" s="6">
        <f t="shared" si="5"/>
        <v>0.22458773695045448</v>
      </c>
      <c r="G54" s="4">
        <f t="shared" si="1"/>
        <v>1257381.5436153153</v>
      </c>
      <c r="H54" s="4">
        <f t="shared" si="6"/>
        <v>35774.057294787483</v>
      </c>
      <c r="I54" s="4">
        <f t="shared" si="7"/>
        <v>12000</v>
      </c>
      <c r="J54" s="4">
        <f t="shared" si="8"/>
        <v>1305155.6009101027</v>
      </c>
      <c r="K54" s="4">
        <f t="shared" si="9"/>
        <v>687515.60443564935</v>
      </c>
      <c r="L54" s="4">
        <f t="shared" si="10"/>
        <v>376000</v>
      </c>
    </row>
    <row r="55" spans="2:12" x14ac:dyDescent="0.55000000000000004">
      <c r="B55">
        <f t="shared" si="2"/>
        <v>24</v>
      </c>
      <c r="C55" s="4">
        <f t="shared" si="3"/>
        <v>1305155.6009101027</v>
      </c>
      <c r="D55" s="4">
        <f t="shared" si="0"/>
        <v>84444.989093370881</v>
      </c>
      <c r="E55" s="5">
        <f t="shared" si="4"/>
        <v>6.2858150917421515E-2</v>
      </c>
      <c r="F55" s="6">
        <f t="shared" si="5"/>
        <v>0.24059258941812942</v>
      </c>
      <c r="G55" s="4">
        <f t="shared" si="1"/>
        <v>1376933.841639468</v>
      </c>
      <c r="H55" s="4">
        <f t="shared" si="6"/>
        <v>39154.66802730308</v>
      </c>
      <c r="I55" s="4">
        <f t="shared" si="7"/>
        <v>12000</v>
      </c>
      <c r="J55" s="4">
        <f t="shared" si="8"/>
        <v>1428088.5096667712</v>
      </c>
      <c r="K55" s="4">
        <f t="shared" si="9"/>
        <v>771960.5935290202</v>
      </c>
      <c r="L55" s="4">
        <f t="shared" si="10"/>
        <v>388000</v>
      </c>
    </row>
    <row r="56" spans="2:12" x14ac:dyDescent="0.55000000000000004">
      <c r="B56">
        <f t="shared" si="2"/>
        <v>25</v>
      </c>
      <c r="C56" s="4">
        <f t="shared" si="3"/>
        <v>1428088.5096667712</v>
      </c>
      <c r="D56" s="4">
        <f t="shared" si="0"/>
        <v>93349.924694234214</v>
      </c>
      <c r="E56" s="5">
        <f t="shared" si="4"/>
        <v>6.3486732426595735E-2</v>
      </c>
      <c r="F56" s="6">
        <f t="shared" si="5"/>
        <v>0.25793237725624263</v>
      </c>
      <c r="G56" s="4">
        <f t="shared" si="1"/>
        <v>1507435.9456568703</v>
      </c>
      <c r="H56" s="4">
        <f t="shared" si="6"/>
        <v>42842.655290003131</v>
      </c>
      <c r="I56" s="4">
        <f t="shared" si="7"/>
        <v>12000</v>
      </c>
      <c r="J56" s="4">
        <f t="shared" si="8"/>
        <v>1562278.6009468734</v>
      </c>
      <c r="K56" s="4">
        <f t="shared" si="9"/>
        <v>865310.51822325448</v>
      </c>
      <c r="L56" s="4">
        <f t="shared" si="10"/>
        <v>400000</v>
      </c>
    </row>
    <row r="57" spans="2:12" x14ac:dyDescent="0.55000000000000004">
      <c r="B57">
        <f t="shared" si="2"/>
        <v>26</v>
      </c>
      <c r="C57" s="4">
        <f t="shared" si="3"/>
        <v>1562278.6009468734</v>
      </c>
      <c r="D57" s="4">
        <f t="shared" si="0"/>
        <v>103172.95090249705</v>
      </c>
      <c r="E57" s="5">
        <f t="shared" si="4"/>
        <v>6.4121599750861694E-2</v>
      </c>
      <c r="F57" s="6">
        <f t="shared" si="5"/>
        <v>0.27673389883958333</v>
      </c>
      <c r="G57" s="4">
        <f t="shared" si="1"/>
        <v>1649975.6092139957</v>
      </c>
      <c r="H57" s="4">
        <f t="shared" si="6"/>
        <v>46868.358028406205</v>
      </c>
      <c r="I57" s="4">
        <f t="shared" si="7"/>
        <v>12000</v>
      </c>
      <c r="J57" s="4">
        <f t="shared" si="8"/>
        <v>1708843.967242402</v>
      </c>
      <c r="K57" s="4">
        <f t="shared" si="9"/>
        <v>968483.46912575152</v>
      </c>
      <c r="L57" s="4">
        <f t="shared" si="10"/>
        <v>412000</v>
      </c>
    </row>
    <row r="58" spans="2:12" x14ac:dyDescent="0.55000000000000004">
      <c r="B58">
        <f t="shared" si="2"/>
        <v>27</v>
      </c>
      <c r="C58" s="4">
        <f t="shared" si="3"/>
        <v>1708843.967242402</v>
      </c>
      <c r="D58" s="4">
        <f t="shared" si="0"/>
        <v>114014.36632190832</v>
      </c>
      <c r="E58" s="5">
        <f t="shared" si="4"/>
        <v>6.4762815748370312E-2</v>
      </c>
      <c r="F58" s="6">
        <f t="shared" si="5"/>
        <v>0.29713697709316356</v>
      </c>
      <c r="G58" s="4">
        <f t="shared" si="1"/>
        <v>1805756.1786160241</v>
      </c>
      <c r="H58" s="4">
        <f t="shared" si="6"/>
        <v>51265.319017272057</v>
      </c>
      <c r="I58" s="4">
        <f t="shared" si="7"/>
        <v>12000</v>
      </c>
      <c r="J58" s="4">
        <f t="shared" si="8"/>
        <v>1869021.4976332961</v>
      </c>
      <c r="K58" s="4">
        <f t="shared" si="9"/>
        <v>1082497.8354476599</v>
      </c>
      <c r="L58" s="4">
        <f t="shared" si="10"/>
        <v>424000</v>
      </c>
    </row>
    <row r="59" spans="2:12" x14ac:dyDescent="0.55000000000000004">
      <c r="B59">
        <f t="shared" si="2"/>
        <v>28</v>
      </c>
      <c r="C59" s="4">
        <f t="shared" si="3"/>
        <v>1869021.4976332961</v>
      </c>
      <c r="D59" s="4">
        <f t="shared" si="0"/>
        <v>125986.07828750134</v>
      </c>
      <c r="E59" s="5">
        <f t="shared" si="4"/>
        <v>6.5410443905854015E-2</v>
      </c>
      <c r="F59" s="6">
        <f t="shared" si="5"/>
        <v>0.31929592035520782</v>
      </c>
      <c r="G59" s="4">
        <f t="shared" si="1"/>
        <v>1976109.6641776722</v>
      </c>
      <c r="H59" s="4">
        <f t="shared" si="6"/>
        <v>56070.644928998881</v>
      </c>
      <c r="I59" s="4">
        <f t="shared" si="7"/>
        <v>12000</v>
      </c>
      <c r="J59" s="4">
        <f t="shared" si="8"/>
        <v>2044180.309106671</v>
      </c>
      <c r="K59" s="4">
        <f t="shared" si="9"/>
        <v>1208483.9137351613</v>
      </c>
      <c r="L59" s="4">
        <f t="shared" si="10"/>
        <v>436000</v>
      </c>
    </row>
    <row r="60" spans="2:12" x14ac:dyDescent="0.55000000000000004">
      <c r="B60">
        <f t="shared" si="2"/>
        <v>29</v>
      </c>
      <c r="C60" s="4">
        <f t="shared" si="3"/>
        <v>2044180.309106671</v>
      </c>
      <c r="D60" s="4">
        <f t="shared" si="0"/>
        <v>139213.02127487061</v>
      </c>
      <c r="E60" s="5">
        <f t="shared" si="4"/>
        <v>6.6064548344912558E-2</v>
      </c>
      <c r="F60" s="6">
        <f t="shared" si="5"/>
        <v>0.34338115553630794</v>
      </c>
      <c r="G60" s="4">
        <f t="shared" si="1"/>
        <v>2162511.377190311</v>
      </c>
      <c r="H60" s="4">
        <f t="shared" si="6"/>
        <v>61325.40927320013</v>
      </c>
      <c r="I60" s="4">
        <f t="shared" si="7"/>
        <v>12000</v>
      </c>
      <c r="J60" s="4">
        <f t="shared" si="8"/>
        <v>2235836.7864635112</v>
      </c>
      <c r="K60" s="4">
        <f t="shared" si="9"/>
        <v>1347696.9350100318</v>
      </c>
      <c r="L60" s="4">
        <f t="shared" si="10"/>
        <v>448000</v>
      </c>
    </row>
    <row r="61" spans="2:12" x14ac:dyDescent="0.55000000000000004">
      <c r="B61">
        <f t="shared" si="2"/>
        <v>30</v>
      </c>
      <c r="C61" s="4">
        <f t="shared" si="3"/>
        <v>2235836.7864635112</v>
      </c>
      <c r="D61" s="4">
        <f t="shared" si="0"/>
        <v>153834.75768026596</v>
      </c>
      <c r="E61" s="5">
        <f t="shared" si="4"/>
        <v>6.6725193828361687E-2</v>
      </c>
      <c r="F61" s="6">
        <f t="shared" si="5"/>
        <v>0.369581055599213</v>
      </c>
      <c r="G61" s="4">
        <f t="shared" si="1"/>
        <v>2366596.3304917375</v>
      </c>
      <c r="H61" s="4">
        <f t="shared" si="6"/>
        <v>67075.10359390534</v>
      </c>
      <c r="I61" s="4">
        <f t="shared" si="7"/>
        <v>12000</v>
      </c>
      <c r="J61" s="4">
        <f t="shared" si="8"/>
        <v>2445671.4340856429</v>
      </c>
      <c r="K61" s="4">
        <f t="shared" si="9"/>
        <v>1501531.6926902977</v>
      </c>
      <c r="L61" s="4">
        <f t="shared" si="10"/>
        <v>460000</v>
      </c>
    </row>
    <row r="62" spans="2:12" x14ac:dyDescent="0.55000000000000004">
      <c r="B62">
        <f t="shared" si="2"/>
        <v>31</v>
      </c>
      <c r="C62" s="4">
        <f t="shared" si="3"/>
        <v>2445671.4340856429</v>
      </c>
      <c r="D62" s="4">
        <f t="shared" si="0"/>
        <v>170007.28557563797</v>
      </c>
      <c r="E62" s="5">
        <f t="shared" si="4"/>
        <v>6.7392445766645298E-2</v>
      </c>
      <c r="F62" s="6">
        <f t="shared" si="5"/>
        <v>0.39810398626513005</v>
      </c>
      <c r="G62" s="4">
        <f t="shared" si="1"/>
        <v>2590177.6268249354</v>
      </c>
      <c r="H62" s="4">
        <f t="shared" si="6"/>
        <v>73370.143022569289</v>
      </c>
      <c r="I62" s="4">
        <f t="shared" si="7"/>
        <v>12000</v>
      </c>
      <c r="J62" s="4">
        <f t="shared" si="8"/>
        <v>2675547.7698475048</v>
      </c>
      <c r="K62" s="4">
        <f t="shared" si="9"/>
        <v>1671538.9782659358</v>
      </c>
      <c r="L62" s="4">
        <f t="shared" si="10"/>
        <v>472000</v>
      </c>
    </row>
    <row r="63" spans="2:12" x14ac:dyDescent="0.55000000000000004">
      <c r="B63">
        <f t="shared" si="2"/>
        <v>32</v>
      </c>
      <c r="C63" s="4">
        <f t="shared" si="3"/>
        <v>2675547.7698475048</v>
      </c>
      <c r="D63" s="4">
        <f t="shared" si="0"/>
        <v>187905.08151714137</v>
      </c>
      <c r="E63" s="5">
        <f t="shared" si="4"/>
        <v>6.8066370224311751E-2</v>
      </c>
      <c r="F63" s="6">
        <f t="shared" si="5"/>
        <v>0.42918060014874154</v>
      </c>
      <c r="G63" s="4">
        <f t="shared" si="1"/>
        <v>2835267.089137075</v>
      </c>
      <c r="H63" s="4">
        <f t="shared" si="6"/>
        <v>80266.433095425135</v>
      </c>
      <c r="I63" s="4">
        <f t="shared" si="7"/>
        <v>12000</v>
      </c>
      <c r="J63" s="4">
        <f t="shared" si="8"/>
        <v>2927533.5222324999</v>
      </c>
      <c r="K63" s="4">
        <f t="shared" si="9"/>
        <v>1859444.0597830771</v>
      </c>
      <c r="L63" s="4">
        <f t="shared" si="10"/>
        <v>484000</v>
      </c>
    </row>
    <row r="64" spans="2:12" x14ac:dyDescent="0.55000000000000004">
      <c r="B64">
        <f t="shared" si="2"/>
        <v>33</v>
      </c>
      <c r="C64" s="4">
        <f t="shared" si="3"/>
        <v>2927533.5222324999</v>
      </c>
      <c r="D64" s="4">
        <f t="shared" si="0"/>
        <v>207723.41047199091</v>
      </c>
      <c r="E64" s="5">
        <f t="shared" si="4"/>
        <v>6.8747033926554874E-2</v>
      </c>
      <c r="F64" s="6">
        <f t="shared" si="5"/>
        <v>0.46306641029460777</v>
      </c>
      <c r="G64" s="4">
        <f t="shared" si="1"/>
        <v>3104098.4211336919</v>
      </c>
      <c r="H64" s="4">
        <f t="shared" si="6"/>
        <v>87826.00566697499</v>
      </c>
      <c r="I64" s="4">
        <f t="shared" si="7"/>
        <v>12000</v>
      </c>
      <c r="J64" s="4">
        <f t="shared" si="8"/>
        <v>3203924.4268006668</v>
      </c>
      <c r="K64" s="4">
        <f t="shared" si="9"/>
        <v>2067167.470255068</v>
      </c>
      <c r="L64" s="4">
        <f t="shared" si="10"/>
        <v>496000</v>
      </c>
    </row>
    <row r="65" spans="2:12" x14ac:dyDescent="0.55000000000000004">
      <c r="B65">
        <f t="shared" si="2"/>
        <v>34</v>
      </c>
      <c r="C65" s="4">
        <f t="shared" si="3"/>
        <v>3203924.4268006668</v>
      </c>
      <c r="D65" s="4">
        <f t="shared" si="0"/>
        <v>229680.93950612546</v>
      </c>
      <c r="E65" s="5">
        <f t="shared" si="4"/>
        <v>6.9434504265820429E-2</v>
      </c>
      <c r="F65" s="6">
        <f t="shared" si="5"/>
        <v>0.50004467939959785</v>
      </c>
      <c r="G65" s="4">
        <f t="shared" si="1"/>
        <v>3399153.2253808738</v>
      </c>
      <c r="H65" s="4">
        <f t="shared" si="6"/>
        <v>96117.732804020008</v>
      </c>
      <c r="I65" s="4">
        <f t="shared" si="7"/>
        <v>12000</v>
      </c>
      <c r="J65" s="4">
        <f t="shared" si="8"/>
        <v>3507270.9581848937</v>
      </c>
      <c r="K65" s="4">
        <f t="shared" si="9"/>
        <v>2296848.4097611937</v>
      </c>
      <c r="L65" s="4">
        <f t="shared" si="10"/>
        <v>508000</v>
      </c>
    </row>
    <row r="66" spans="2:12" x14ac:dyDescent="0.55000000000000004">
      <c r="B66">
        <f t="shared" si="2"/>
        <v>35</v>
      </c>
      <c r="C66" s="4">
        <f t="shared" si="3"/>
        <v>3507270.9581848937</v>
      </c>
      <c r="D66" s="4">
        <f t="shared" si="0"/>
        <v>254022.69713499572</v>
      </c>
      <c r="E66" s="5">
        <f t="shared" si="4"/>
        <v>7.0128849308478639E-2</v>
      </c>
      <c r="F66" s="6">
        <f t="shared" si="5"/>
        <v>0.54042966593773023</v>
      </c>
      <c r="G66" s="4">
        <f t="shared" si="1"/>
        <v>3723190.2507496402</v>
      </c>
      <c r="H66" s="4">
        <f t="shared" si="6"/>
        <v>105218.12874554681</v>
      </c>
      <c r="I66" s="4">
        <f t="shared" si="7"/>
        <v>12000</v>
      </c>
      <c r="J66" s="4">
        <f t="shared" si="8"/>
        <v>3840408.3794951872</v>
      </c>
      <c r="K66" s="4">
        <f t="shared" si="9"/>
        <v>2550871.1068961895</v>
      </c>
      <c r="L66" s="4">
        <f t="shared" si="10"/>
        <v>520000</v>
      </c>
    </row>
    <row r="67" spans="2:12" x14ac:dyDescent="0.55000000000000004">
      <c r="B67">
        <f t="shared" si="2"/>
        <v>36</v>
      </c>
      <c r="C67" s="4">
        <f t="shared" si="3"/>
        <v>3840408.3794951872</v>
      </c>
      <c r="D67" s="4">
        <f t="shared" si="0"/>
        <v>281023.42628761975</v>
      </c>
      <c r="E67" s="5">
        <f t="shared" si="4"/>
        <v>7.0830137801563428E-2</v>
      </c>
      <c r="F67" s="6">
        <f t="shared" si="5"/>
        <v>0.58457027404884188</v>
      </c>
      <c r="G67" s="4">
        <f t="shared" si="1"/>
        <v>4079278.2918396639</v>
      </c>
      <c r="H67" s="4">
        <f t="shared" si="6"/>
        <v>115212.25138485561</v>
      </c>
      <c r="I67" s="4">
        <f t="shared" si="7"/>
        <v>12000</v>
      </c>
      <c r="J67" s="4">
        <f t="shared" si="8"/>
        <v>4206490.5432245191</v>
      </c>
      <c r="K67" s="4">
        <f t="shared" si="9"/>
        <v>2831894.5331838094</v>
      </c>
      <c r="L67" s="4">
        <f t="shared" si="10"/>
        <v>532000</v>
      </c>
    </row>
    <row r="68" spans="2:12" x14ac:dyDescent="0.55000000000000004">
      <c r="B68">
        <f t="shared" si="2"/>
        <v>37</v>
      </c>
      <c r="C68" s="4">
        <f t="shared" si="3"/>
        <v>4206490.5432245191</v>
      </c>
      <c r="D68" s="4">
        <f t="shared" si="0"/>
        <v>310991.38579398388</v>
      </c>
      <c r="E68" s="5">
        <f t="shared" si="4"/>
        <v>7.1538439179579069E-2</v>
      </c>
      <c r="F68" s="6">
        <f t="shared" si="5"/>
        <v>0.63285416051293686</v>
      </c>
      <c r="G68" s="4">
        <f t="shared" si="1"/>
        <v>4470833.2211494055</v>
      </c>
      <c r="H68" s="4">
        <f t="shared" si="6"/>
        <v>126194.71629673557</v>
      </c>
      <c r="I68" s="4">
        <f t="shared" si="7"/>
        <v>12000</v>
      </c>
      <c r="J68" s="4">
        <f t="shared" si="8"/>
        <v>4609027.9374461407</v>
      </c>
      <c r="K68" s="4">
        <f t="shared" si="9"/>
        <v>3142885.9189777933</v>
      </c>
      <c r="L68" s="4">
        <f t="shared" si="10"/>
        <v>544000</v>
      </c>
    </row>
    <row r="69" spans="2:12" x14ac:dyDescent="0.55000000000000004">
      <c r="B69">
        <f t="shared" si="2"/>
        <v>38</v>
      </c>
      <c r="C69" s="4">
        <f t="shared" si="3"/>
        <v>4609027.9374461407</v>
      </c>
      <c r="D69" s="4">
        <f t="shared" si="0"/>
        <v>344272.66331903765</v>
      </c>
      <c r="E69" s="5">
        <f t="shared" si="4"/>
        <v>7.2253823571374859E-2</v>
      </c>
      <c r="F69" s="6">
        <f t="shared" si="5"/>
        <v>0.6857123595359762</v>
      </c>
      <c r="G69" s="4">
        <f t="shared" si="1"/>
        <v>4901659.7012673225</v>
      </c>
      <c r="H69" s="4">
        <f t="shared" si="6"/>
        <v>138270.83812338422</v>
      </c>
      <c r="I69" s="4">
        <f t="shared" si="7"/>
        <v>12000</v>
      </c>
      <c r="J69" s="4">
        <f t="shared" si="8"/>
        <v>5051930.5393907065</v>
      </c>
      <c r="K69" s="4">
        <f t="shared" si="9"/>
        <v>3487158.5822968311</v>
      </c>
      <c r="L69" s="4">
        <f t="shared" si="10"/>
        <v>556000</v>
      </c>
    </row>
    <row r="70" spans="2:12" x14ac:dyDescent="0.55000000000000004">
      <c r="B70">
        <f t="shared" si="2"/>
        <v>39</v>
      </c>
      <c r="C70" s="4">
        <f t="shared" si="3"/>
        <v>5051930.5393907065</v>
      </c>
      <c r="D70" s="4">
        <f t="shared" si="0"/>
        <v>381256.07190200279</v>
      </c>
      <c r="E70" s="5">
        <f t="shared" si="4"/>
        <v>7.2976361807088608E-2</v>
      </c>
      <c r="F70" s="6">
        <f t="shared" si="5"/>
        <v>0.74362449455675594</v>
      </c>
      <c r="G70" s="4">
        <f t="shared" si="1"/>
        <v>5375998.2005074089</v>
      </c>
      <c r="H70" s="4">
        <f t="shared" si="6"/>
        <v>151557.9161817212</v>
      </c>
      <c r="I70" s="4">
        <f t="shared" si="7"/>
        <v>12000</v>
      </c>
      <c r="J70" s="4">
        <f t="shared" si="8"/>
        <v>5539556.1166891297</v>
      </c>
      <c r="K70" s="4">
        <f t="shared" si="9"/>
        <v>3868414.6541988337</v>
      </c>
      <c r="L70" s="4">
        <f t="shared" si="10"/>
        <v>568000</v>
      </c>
    </row>
    <row r="71" spans="2:12" x14ac:dyDescent="0.55000000000000004">
      <c r="B71">
        <f t="shared" si="2"/>
        <v>40</v>
      </c>
      <c r="C71" s="4">
        <f t="shared" si="3"/>
        <v>5539556.1166891297</v>
      </c>
      <c r="D71" s="4">
        <f t="shared" si="0"/>
        <v>422378.71290823736</v>
      </c>
      <c r="E71" s="5">
        <f t="shared" si="4"/>
        <v>7.3706125425159488E-2</v>
      </c>
      <c r="F71" s="6">
        <f t="shared" si="5"/>
        <v>0.80712465601983097</v>
      </c>
      <c r="G71" s="4">
        <f t="shared" si="1"/>
        <v>5898578.0226611318</v>
      </c>
      <c r="H71" s="4">
        <f t="shared" si="6"/>
        <v>166186.68350067388</v>
      </c>
      <c r="I71" s="4">
        <f t="shared" si="7"/>
        <v>12000</v>
      </c>
      <c r="J71" s="4">
        <f t="shared" si="8"/>
        <v>6076764.7061618054</v>
      </c>
      <c r="K71" s="4">
        <f t="shared" si="9"/>
        <v>4290793.367107071</v>
      </c>
      <c r="L71" s="4">
        <f t="shared" si="10"/>
        <v>580000</v>
      </c>
    </row>
    <row r="72" spans="2:12" x14ac:dyDescent="0.55000000000000004">
      <c r="B72">
        <f t="shared" si="2"/>
        <v>41</v>
      </c>
      <c r="C72" s="4">
        <f t="shared" si="3"/>
        <v>6076764.7061618054</v>
      </c>
      <c r="D72" s="4">
        <f t="shared" si="0"/>
        <v>468132.30049150198</v>
      </c>
      <c r="E72" s="5">
        <f t="shared" si="4"/>
        <v>7.4443186679411077E-2</v>
      </c>
      <c r="F72" s="6">
        <f t="shared" si="5"/>
        <v>0.87680803523095552</v>
      </c>
      <c r="G72" s="4">
        <f t="shared" si="1"/>
        <v>6474677.1615795819</v>
      </c>
      <c r="H72" s="4">
        <f t="shared" si="6"/>
        <v>182302.94118485416</v>
      </c>
      <c r="I72" s="4">
        <f t="shared" si="7"/>
        <v>12000</v>
      </c>
      <c r="J72" s="4">
        <f t="shared" si="8"/>
        <v>6668980.102764436</v>
      </c>
      <c r="K72" s="4">
        <f t="shared" si="9"/>
        <v>4758925.6675985726</v>
      </c>
      <c r="L72" s="4">
        <f t="shared" si="10"/>
        <v>592000</v>
      </c>
    </row>
    <row r="73" spans="2:12" x14ac:dyDescent="0.55000000000000004">
      <c r="B73">
        <f t="shared" si="2"/>
        <v>42</v>
      </c>
      <c r="C73" s="4">
        <f t="shared" si="3"/>
        <v>6668980.102764436</v>
      </c>
      <c r="D73" s="4">
        <f t="shared" si="0"/>
        <v>519070.35685672564</v>
      </c>
      <c r="E73" s="5">
        <f t="shared" si="4"/>
        <v>7.518761854620519E-2</v>
      </c>
      <c r="F73" s="6">
        <f t="shared" si="5"/>
        <v>0.95333841724817014</v>
      </c>
      <c r="G73" s="4">
        <f t="shared" si="1"/>
        <v>7110189.9060926531</v>
      </c>
      <c r="H73" s="4">
        <f t="shared" si="6"/>
        <v>200069.40308293307</v>
      </c>
      <c r="I73" s="4">
        <f t="shared" si="7"/>
        <v>12000</v>
      </c>
      <c r="J73" s="4">
        <f t="shared" si="8"/>
        <v>7322259.3091755863</v>
      </c>
      <c r="K73" s="4">
        <f t="shared" si="9"/>
        <v>5277996.0244552977</v>
      </c>
      <c r="L73" s="4">
        <f t="shared" si="10"/>
        <v>604000</v>
      </c>
    </row>
    <row r="74" spans="2:12" x14ac:dyDescent="0.55000000000000004">
      <c r="B74">
        <f t="shared" si="2"/>
        <v>43</v>
      </c>
      <c r="C74" s="4">
        <f t="shared" si="3"/>
        <v>7322259.3091755863</v>
      </c>
      <c r="D74" s="4">
        <f t="shared" si="0"/>
        <v>575816.40401789476</v>
      </c>
      <c r="E74" s="5">
        <f t="shared" si="4"/>
        <v>7.5939494731667237E-2</v>
      </c>
      <c r="F74" s="6">
        <f t="shared" si="5"/>
        <v>1.0374566505163918</v>
      </c>
      <c r="G74" s="4">
        <f t="shared" si="1"/>
        <v>7811703.2525907969</v>
      </c>
      <c r="H74" s="4">
        <f t="shared" si="6"/>
        <v>219667.77927526759</v>
      </c>
      <c r="I74" s="4">
        <f t="shared" si="7"/>
        <v>12000</v>
      </c>
      <c r="J74" s="4">
        <f t="shared" si="8"/>
        <v>8043371.0318660643</v>
      </c>
      <c r="K74" s="4">
        <f t="shared" si="9"/>
        <v>5853812.4284731923</v>
      </c>
      <c r="L74" s="4">
        <f t="shared" si="10"/>
        <v>616000</v>
      </c>
    </row>
    <row r="75" spans="2:12" x14ac:dyDescent="0.55000000000000004">
      <c r="B75">
        <f t="shared" si="2"/>
        <v>44</v>
      </c>
      <c r="C75" s="4">
        <f t="shared" si="3"/>
        <v>8043371.0318660643</v>
      </c>
      <c r="D75" s="4">
        <f t="shared" si="0"/>
        <v>639073.29671809741</v>
      </c>
      <c r="E75" s="5">
        <f t="shared" si="4"/>
        <v>7.6698889678983903E-2</v>
      </c>
      <c r="F75" s="6">
        <f t="shared" si="5"/>
        <v>1.1299902279304672</v>
      </c>
      <c r="G75" s="4">
        <f t="shared" si="1"/>
        <v>8586583.3340764474</v>
      </c>
      <c r="H75" s="4">
        <f t="shared" si="6"/>
        <v>241301.13095598191</v>
      </c>
      <c r="I75" s="4">
        <f t="shared" si="7"/>
        <v>12000</v>
      </c>
      <c r="J75" s="4">
        <f t="shared" si="8"/>
        <v>8839884.4650324285</v>
      </c>
      <c r="K75" s="4">
        <f t="shared" si="9"/>
        <v>6492885.7251912896</v>
      </c>
      <c r="L75" s="4">
        <f t="shared" si="10"/>
        <v>628000</v>
      </c>
    </row>
    <row r="76" spans="2:12" x14ac:dyDescent="0.55000000000000004">
      <c r="B76">
        <f t="shared" si="2"/>
        <v>45</v>
      </c>
      <c r="C76" s="4">
        <f t="shared" si="3"/>
        <v>8839884.4650324285</v>
      </c>
      <c r="D76" s="4">
        <f t="shared" si="0"/>
        <v>709633.86314033344</v>
      </c>
      <c r="E76" s="5">
        <f t="shared" si="4"/>
        <v>7.7465878575773736E-2</v>
      </c>
      <c r="F76" s="6">
        <f t="shared" si="5"/>
        <v>1.2318641335573284</v>
      </c>
      <c r="G76" s="4">
        <f t="shared" si="1"/>
        <v>9443073.2487017121</v>
      </c>
      <c r="H76" s="4">
        <f t="shared" si="6"/>
        <v>265196.53395097284</v>
      </c>
      <c r="I76" s="4">
        <f t="shared" si="7"/>
        <v>12000</v>
      </c>
      <c r="J76" s="4">
        <f t="shared" si="8"/>
        <v>9720269.7826526854</v>
      </c>
      <c r="K76" s="4">
        <f t="shared" si="9"/>
        <v>7202519.588331623</v>
      </c>
      <c r="L76" s="4">
        <f t="shared" si="10"/>
        <v>640000</v>
      </c>
    </row>
    <row r="77" spans="2:12" x14ac:dyDescent="0.55000000000000004">
      <c r="B77">
        <f t="shared" si="2"/>
        <v>46</v>
      </c>
      <c r="C77" s="4">
        <f t="shared" si="3"/>
        <v>9720269.7826526854</v>
      </c>
      <c r="D77" s="4">
        <f t="shared" si="0"/>
        <v>788393.04547669017</v>
      </c>
      <c r="E77" s="5">
        <f t="shared" si="4"/>
        <v>7.824053736153147E-2</v>
      </c>
      <c r="F77" s="6">
        <f t="shared" si="5"/>
        <v>1.3441131317717512</v>
      </c>
      <c r="G77" s="4">
        <f t="shared" si="1"/>
        <v>10390403.871307872</v>
      </c>
      <c r="H77" s="4">
        <f t="shared" si="6"/>
        <v>291608.09347958054</v>
      </c>
      <c r="I77" s="4">
        <f t="shared" si="7"/>
        <v>12000</v>
      </c>
      <c r="J77" s="4">
        <f t="shared" si="8"/>
        <v>10694011.964787453</v>
      </c>
      <c r="K77" s="4">
        <f t="shared" si="9"/>
        <v>7990912.6338083129</v>
      </c>
      <c r="L77" s="4">
        <f t="shared" si="10"/>
        <v>652000</v>
      </c>
    </row>
    <row r="78" spans="2:12" x14ac:dyDescent="0.55000000000000004">
      <c r="B78">
        <f t="shared" si="2"/>
        <v>47</v>
      </c>
      <c r="C78" s="4">
        <f t="shared" si="3"/>
        <v>10694011.964787453</v>
      </c>
      <c r="D78" s="4">
        <f t="shared" si="0"/>
        <v>876361.76191518176</v>
      </c>
      <c r="E78" s="5">
        <f t="shared" si="4"/>
        <v>7.9022942735146789E-2</v>
      </c>
      <c r="F78" s="6">
        <f t="shared" si="5"/>
        <v>1.4678957015341003</v>
      </c>
      <c r="G78" s="4">
        <f t="shared" si="1"/>
        <v>11438919.462415356</v>
      </c>
      <c r="H78" s="4">
        <f t="shared" si="6"/>
        <v>320820.35894362361</v>
      </c>
      <c r="I78" s="4">
        <f t="shared" si="7"/>
        <v>12000</v>
      </c>
      <c r="J78" s="4">
        <f t="shared" si="8"/>
        <v>11771739.821358981</v>
      </c>
      <c r="K78" s="4">
        <f t="shared" si="9"/>
        <v>8867274.3957234956</v>
      </c>
      <c r="L78" s="4">
        <f t="shared" si="10"/>
        <v>664000</v>
      </c>
    </row>
    <row r="79" spans="2:12" x14ac:dyDescent="0.55000000000000004">
      <c r="B79">
        <f t="shared" si="2"/>
        <v>48</v>
      </c>
      <c r="C79" s="4">
        <f t="shared" si="3"/>
        <v>11771739.821358981</v>
      </c>
      <c r="D79" s="4">
        <f t="shared" si="0"/>
        <v>974682.74581864255</v>
      </c>
      <c r="E79" s="5">
        <f t="shared" si="4"/>
        <v>7.9813172162498253E-2</v>
      </c>
      <c r="F79" s="6">
        <f t="shared" si="5"/>
        <v>1.6045098485164049</v>
      </c>
      <c r="G79" s="4">
        <f t="shared" si="1"/>
        <v>12600220.155304827</v>
      </c>
      <c r="H79" s="4">
        <f t="shared" si="6"/>
        <v>353152.19464076939</v>
      </c>
      <c r="I79" s="4">
        <f t="shared" si="7"/>
        <v>12000</v>
      </c>
      <c r="J79" s="4">
        <f t="shared" si="8"/>
        <v>12965372.349945595</v>
      </c>
      <c r="K79" s="4">
        <f t="shared" si="9"/>
        <v>9841957.1415421385</v>
      </c>
      <c r="L79" s="4">
        <f t="shared" si="10"/>
        <v>676000</v>
      </c>
    </row>
    <row r="80" spans="2:12" x14ac:dyDescent="0.55000000000000004">
      <c r="B80">
        <f t="shared" si="2"/>
        <v>49</v>
      </c>
      <c r="C80" s="4">
        <f t="shared" si="3"/>
        <v>12965372.349945595</v>
      </c>
      <c r="D80" s="4">
        <f t="shared" si="0"/>
        <v>1084648.6575970897</v>
      </c>
      <c r="E80" s="5">
        <f t="shared" si="4"/>
        <v>8.0611303884123242E-2</v>
      </c>
      <c r="F80" s="6">
        <f t="shared" si="5"/>
        <v>1.7554110624094352</v>
      </c>
      <c r="G80" s="4">
        <f t="shared" si="1"/>
        <v>13887323.708903121</v>
      </c>
      <c r="H80" s="4">
        <f t="shared" si="6"/>
        <v>388961.17049836786</v>
      </c>
      <c r="I80" s="4">
        <f t="shared" si="7"/>
        <v>12000</v>
      </c>
      <c r="J80" s="4">
        <f t="shared" si="8"/>
        <v>14288284.879401488</v>
      </c>
      <c r="K80" s="4">
        <f t="shared" si="9"/>
        <v>10926605.799139228</v>
      </c>
      <c r="L80" s="4">
        <f t="shared" si="10"/>
        <v>688000</v>
      </c>
    </row>
    <row r="81" spans="2:12" x14ac:dyDescent="0.55000000000000004">
      <c r="B81">
        <f t="shared" si="2"/>
        <v>50</v>
      </c>
      <c r="C81" s="4">
        <f t="shared" si="3"/>
        <v>14288284.879401488</v>
      </c>
      <c r="D81" s="4">
        <f t="shared" si="0"/>
        <v>1207722.8109376915</v>
      </c>
      <c r="E81" s="5">
        <f t="shared" si="4"/>
        <v>8.1417416922964475E-2</v>
      </c>
      <c r="F81" s="6">
        <f t="shared" si="5"/>
        <v>1.9222327267731234</v>
      </c>
      <c r="G81" s="4">
        <f t="shared" si="1"/>
        <v>15314849.268698527</v>
      </c>
      <c r="H81" s="4">
        <f t="shared" si="6"/>
        <v>428648.54638204462</v>
      </c>
      <c r="I81" s="4">
        <f t="shared" si="7"/>
        <v>12000</v>
      </c>
      <c r="J81" s="4">
        <f t="shared" si="8"/>
        <v>15755497.815080572</v>
      </c>
      <c r="K81" s="4">
        <f t="shared" si="9"/>
        <v>12134328.610076919</v>
      </c>
      <c r="L81" s="4">
        <f t="shared" si="10"/>
        <v>700000</v>
      </c>
    </row>
    <row r="82" spans="2:12" x14ac:dyDescent="0.55000000000000004">
      <c r="B82">
        <f t="shared" si="2"/>
        <v>51</v>
      </c>
      <c r="C82" s="4">
        <f t="shared" si="3"/>
        <v>15755497.815080572</v>
      </c>
      <c r="D82" s="4">
        <f t="shared" si="0"/>
        <v>1345562.9087411864</v>
      </c>
      <c r="E82" s="5">
        <f t="shared" si="4"/>
        <v>8.223159109219412E-2</v>
      </c>
      <c r="F82" s="6">
        <f t="shared" si="5"/>
        <v>2.1068093351054182</v>
      </c>
      <c r="G82" s="4">
        <f t="shared" si="1"/>
        <v>16899226.287510581</v>
      </c>
      <c r="H82" s="4">
        <f t="shared" si="6"/>
        <v>472664.93445241713</v>
      </c>
      <c r="I82" s="4">
        <f t="shared" si="7"/>
        <v>12000</v>
      </c>
      <c r="J82" s="4">
        <f t="shared" si="8"/>
        <v>17383891.221963</v>
      </c>
      <c r="K82" s="4">
        <f t="shared" si="9"/>
        <v>13479891.518818107</v>
      </c>
      <c r="L82" s="4">
        <f t="shared" si="10"/>
        <v>712000</v>
      </c>
    </row>
    <row r="83" spans="2:12" x14ac:dyDescent="0.55000000000000004">
      <c r="B83">
        <f t="shared" si="2"/>
        <v>52</v>
      </c>
      <c r="C83" s="4">
        <f t="shared" si="3"/>
        <v>17383891.221963</v>
      </c>
      <c r="D83" s="4">
        <f t="shared" si="0"/>
        <v>1500048.2465950579</v>
      </c>
      <c r="E83" s="5">
        <f t="shared" si="4"/>
        <v>8.3053907003116059E-2</v>
      </c>
      <c r="F83" s="6">
        <f t="shared" si="5"/>
        <v>2.3112029204312168</v>
      </c>
      <c r="G83" s="4">
        <f t="shared" si="1"/>
        <v>18658932.231568798</v>
      </c>
      <c r="H83" s="4">
        <f t="shared" si="6"/>
        <v>521516.73665888997</v>
      </c>
      <c r="I83" s="4">
        <f t="shared" si="7"/>
        <v>12000</v>
      </c>
      <c r="J83" s="4">
        <f t="shared" si="8"/>
        <v>19192448.968227688</v>
      </c>
      <c r="K83" s="4">
        <f t="shared" si="9"/>
        <v>14979939.765413165</v>
      </c>
      <c r="L83" s="4">
        <f t="shared" si="10"/>
        <v>724000</v>
      </c>
    </row>
    <row r="84" spans="2:12" x14ac:dyDescent="0.55000000000000004">
      <c r="B84">
        <f t="shared" si="2"/>
        <v>53</v>
      </c>
      <c r="C84" s="4">
        <f t="shared" si="3"/>
        <v>19192448.968227688</v>
      </c>
      <c r="D84" s="4">
        <f t="shared" si="0"/>
        <v>1673310.914392201</v>
      </c>
      <c r="E84" s="5">
        <f t="shared" si="4"/>
        <v>8.3884446073147226E-2</v>
      </c>
      <c r="F84" s="6">
        <f t="shared" si="5"/>
        <v>2.5377331678630259</v>
      </c>
      <c r="G84" s="4">
        <f t="shared" si="1"/>
        <v>20614763.245461058</v>
      </c>
      <c r="H84" s="4">
        <f t="shared" si="6"/>
        <v>575773.46904683067</v>
      </c>
      <c r="I84" s="4">
        <f t="shared" si="7"/>
        <v>12000</v>
      </c>
      <c r="J84" s="4">
        <f t="shared" si="8"/>
        <v>21202536.714507889</v>
      </c>
      <c r="K84" s="4">
        <f t="shared" si="9"/>
        <v>16653250.679805366</v>
      </c>
      <c r="L84" s="4">
        <f t="shared" si="10"/>
        <v>736000</v>
      </c>
    </row>
    <row r="85" spans="2:12" x14ac:dyDescent="0.55000000000000004">
      <c r="B85">
        <f t="shared" si="2"/>
        <v>54</v>
      </c>
      <c r="C85" s="4">
        <f t="shared" si="3"/>
        <v>21202536.714507889</v>
      </c>
      <c r="D85" s="4">
        <f t="shared" si="0"/>
        <v>1867771.6115471872</v>
      </c>
      <c r="E85" s="5">
        <f t="shared" si="4"/>
        <v>8.4723290533878698E-2</v>
      </c>
      <c r="F85" s="6">
        <f t="shared" si="5"/>
        <v>2.7890117516715853</v>
      </c>
      <c r="G85" s="4">
        <f t="shared" si="1"/>
        <v>22790142.584322996</v>
      </c>
      <c r="H85" s="4">
        <f t="shared" si="6"/>
        <v>636076.10143523663</v>
      </c>
      <c r="I85" s="4">
        <f t="shared" si="7"/>
        <v>12000</v>
      </c>
      <c r="J85" s="4">
        <f t="shared" si="8"/>
        <v>23438218.685758233</v>
      </c>
      <c r="K85" s="4">
        <f t="shared" si="9"/>
        <v>18521022.291352555</v>
      </c>
      <c r="L85" s="4">
        <f t="shared" si="10"/>
        <v>748000</v>
      </c>
    </row>
    <row r="86" spans="2:12" x14ac:dyDescent="0.55000000000000004">
      <c r="B86">
        <f t="shared" si="2"/>
        <v>55</v>
      </c>
      <c r="C86" s="4">
        <f t="shared" si="3"/>
        <v>23438218.685758233</v>
      </c>
      <c r="D86" s="4">
        <f t="shared" si="0"/>
        <v>2086180.7902503458</v>
      </c>
      <c r="E86" s="5">
        <f t="shared" si="4"/>
        <v>8.5570523439217491E-2</v>
      </c>
      <c r="F86" s="6">
        <f t="shared" si="5"/>
        <v>3.0679815220862898</v>
      </c>
      <c r="G86" s="4">
        <f t="shared" si="1"/>
        <v>25211472.357471026</v>
      </c>
      <c r="H86" s="4">
        <f t="shared" si="6"/>
        <v>703146.56057274691</v>
      </c>
      <c r="I86" s="4">
        <f t="shared" si="7"/>
        <v>12000</v>
      </c>
      <c r="J86" s="4">
        <f t="shared" si="8"/>
        <v>25926618.918043774</v>
      </c>
      <c r="K86" s="4">
        <f t="shared" si="9"/>
        <v>20607203.081602901</v>
      </c>
      <c r="L86" s="4">
        <f t="shared" si="10"/>
        <v>760000</v>
      </c>
    </row>
    <row r="87" spans="2:12" x14ac:dyDescent="0.55000000000000004">
      <c r="B87">
        <f t="shared" si="2"/>
        <v>56</v>
      </c>
      <c r="C87" s="4">
        <f t="shared" si="3"/>
        <v>25926618.918043774</v>
      </c>
      <c r="D87" s="4">
        <f t="shared" si="0"/>
        <v>2331665.9567855801</v>
      </c>
      <c r="E87" s="5">
        <f t="shared" si="4"/>
        <v>8.6426228673609662E-2</v>
      </c>
      <c r="F87" s="6">
        <f t="shared" si="5"/>
        <v>3.3779612642763457</v>
      </c>
      <c r="G87" s="4">
        <f t="shared" si="1"/>
        <v>27908534.981311515</v>
      </c>
      <c r="H87" s="4">
        <f t="shared" si="6"/>
        <v>777798.56754131312</v>
      </c>
      <c r="I87" s="4">
        <f t="shared" si="7"/>
        <v>12000</v>
      </c>
      <c r="J87" s="4">
        <f t="shared" si="8"/>
        <v>28698333.548852827</v>
      </c>
      <c r="K87" s="4">
        <f t="shared" si="9"/>
        <v>22938869.038388483</v>
      </c>
      <c r="L87" s="4">
        <f t="shared" si="10"/>
        <v>772000</v>
      </c>
    </row>
    <row r="88" spans="2:12" x14ac:dyDescent="0.55000000000000004">
      <c r="B88">
        <f t="shared" si="2"/>
        <v>57</v>
      </c>
      <c r="C88" s="4">
        <f t="shared" si="3"/>
        <v>28698333.548852827</v>
      </c>
      <c r="D88" s="4">
        <f t="shared" si="0"/>
        <v>2607786.0960213388</v>
      </c>
      <c r="E88" s="5">
        <f t="shared" si="4"/>
        <v>8.729049096034576E-2</v>
      </c>
      <c r="F88" s="6">
        <f t="shared" si="5"/>
        <v>3.7226968650305072</v>
      </c>
      <c r="G88" s="4">
        <f t="shared" si="1"/>
        <v>30914951.730470967</v>
      </c>
      <c r="H88" s="4">
        <f t="shared" si="6"/>
        <v>860950.00646558474</v>
      </c>
      <c r="I88" s="4">
        <f t="shared" si="7"/>
        <v>12000</v>
      </c>
      <c r="J88" s="4">
        <f t="shared" si="8"/>
        <v>31787901.736936551</v>
      </c>
      <c r="K88" s="4">
        <f t="shared" si="9"/>
        <v>25546655.134409823</v>
      </c>
      <c r="L88" s="4">
        <f t="shared" si="10"/>
        <v>784000</v>
      </c>
    </row>
    <row r="89" spans="2:12" x14ac:dyDescent="0.55000000000000004">
      <c r="B89">
        <f t="shared" si="2"/>
        <v>58</v>
      </c>
      <c r="C89" s="4">
        <f t="shared" si="3"/>
        <v>31787901.736936551</v>
      </c>
      <c r="D89" s="4">
        <f t="shared" si="0"/>
        <v>2918594.3421839178</v>
      </c>
      <c r="E89" s="5">
        <f t="shared" si="4"/>
        <v>8.8163395869949215E-2</v>
      </c>
      <c r="F89" s="6">
        <f t="shared" si="5"/>
        <v>4.1064198542478163</v>
      </c>
      <c r="G89" s="4">
        <f t="shared" si="1"/>
        <v>34268706.927792877</v>
      </c>
      <c r="H89" s="4">
        <f t="shared" si="6"/>
        <v>953637.05210809642</v>
      </c>
      <c r="I89" s="4">
        <f t="shared" si="7"/>
        <v>12000</v>
      </c>
      <c r="J89" s="4">
        <f t="shared" si="8"/>
        <v>35234343.979900971</v>
      </c>
      <c r="K89" s="4">
        <f t="shared" si="9"/>
        <v>28465249.47659374</v>
      </c>
      <c r="L89" s="4">
        <f t="shared" si="10"/>
        <v>796000</v>
      </c>
    </row>
    <row r="90" spans="2:12" x14ac:dyDescent="0.55000000000000004">
      <c r="B90">
        <f t="shared" si="2"/>
        <v>59</v>
      </c>
      <c r="C90" s="4">
        <f t="shared" si="3"/>
        <v>35234343.979900971</v>
      </c>
      <c r="D90" s="4">
        <f t="shared" si="0"/>
        <v>3268710.2039812617</v>
      </c>
      <c r="E90" s="5">
        <f t="shared" si="4"/>
        <v>8.9045029828648703E-2</v>
      </c>
      <c r="F90" s="6">
        <f t="shared" si="5"/>
        <v>4.5339144416571058</v>
      </c>
      <c r="G90" s="4">
        <f t="shared" si="1"/>
        <v>38012747.653285049</v>
      </c>
      <c r="H90" s="4">
        <f t="shared" si="6"/>
        <v>1057030.319397029</v>
      </c>
      <c r="I90" s="4">
        <f t="shared" si="7"/>
        <v>12000</v>
      </c>
      <c r="J90" s="4">
        <f t="shared" si="8"/>
        <v>39081777.972682081</v>
      </c>
      <c r="K90" s="4">
        <f t="shared" si="9"/>
        <v>31733959.680575002</v>
      </c>
      <c r="L90" s="4">
        <f t="shared" si="10"/>
        <v>808000</v>
      </c>
    </row>
    <row r="91" spans="2:12" x14ac:dyDescent="0.55000000000000004">
      <c r="B91">
        <f t="shared" si="2"/>
        <v>60</v>
      </c>
      <c r="C91" s="4">
        <f t="shared" si="3"/>
        <v>39081777.972682081</v>
      </c>
      <c r="D91" s="4">
        <f t="shared" si="0"/>
        <v>3663402.8688589414</v>
      </c>
      <c r="E91" s="5">
        <f t="shared" si="4"/>
        <v>8.9935480126935197E-2</v>
      </c>
      <c r="F91" s="6">
        <f t="shared" si="5"/>
        <v>5.0105943479212653</v>
      </c>
      <c r="G91" s="4">
        <f t="shared" si="1"/>
        <v>42195670.411212184</v>
      </c>
      <c r="H91" s="4">
        <f t="shared" si="6"/>
        <v>1172453.3391804623</v>
      </c>
      <c r="I91" s="4">
        <f t="shared" si="7"/>
        <v>12000</v>
      </c>
      <c r="J91" s="4">
        <f t="shared" si="8"/>
        <v>43380123.750392646</v>
      </c>
      <c r="K91" s="4">
        <f t="shared" si="9"/>
        <v>35397362.549433947</v>
      </c>
      <c r="L91" s="4">
        <f t="shared" si="10"/>
        <v>820000</v>
      </c>
    </row>
    <row r="92" spans="2:12" x14ac:dyDescent="0.55000000000000004">
      <c r="B92">
        <f t="shared" si="2"/>
        <v>61</v>
      </c>
      <c r="C92" s="4">
        <f t="shared" si="3"/>
        <v>43380123.750392646</v>
      </c>
      <c r="D92" s="4">
        <f t="shared" si="0"/>
        <v>4108687.3652954376</v>
      </c>
      <c r="E92" s="5">
        <f t="shared" si="4"/>
        <v>9.0834834928204544E-2</v>
      </c>
      <c r="F92" s="6">
        <f t="shared" si="5"/>
        <v>5.5425909378737019</v>
      </c>
      <c r="G92" s="4">
        <f t="shared" si="1"/>
        <v>46872508.01089377</v>
      </c>
      <c r="H92" s="4">
        <f t="shared" si="6"/>
        <v>1301403.7125117793</v>
      </c>
      <c r="I92" s="4">
        <f t="shared" si="7"/>
        <v>12000</v>
      </c>
      <c r="J92" s="4">
        <f t="shared" si="8"/>
        <v>48185911.723405547</v>
      </c>
      <c r="K92" s="4">
        <f t="shared" si="9"/>
        <v>39506049.914729387</v>
      </c>
      <c r="L92" s="4">
        <f t="shared" si="10"/>
        <v>832000</v>
      </c>
    </row>
    <row r="93" spans="2:12" x14ac:dyDescent="0.55000000000000004">
      <c r="B93">
        <f t="shared" si="2"/>
        <v>62</v>
      </c>
      <c r="C93" s="4">
        <f t="shared" si="3"/>
        <v>48185911.723405547</v>
      </c>
      <c r="D93" s="4">
        <f t="shared" si="0"/>
        <v>4611435.6603109203</v>
      </c>
      <c r="E93" s="5">
        <f t="shared" si="4"/>
        <v>9.1743183277486595E-2</v>
      </c>
      <c r="F93" s="6">
        <f t="shared" si="5"/>
        <v>6.1368544072793663</v>
      </c>
      <c r="G93" s="4">
        <f t="shared" si="1"/>
        <v>52105632.034669824</v>
      </c>
      <c r="H93" s="4">
        <f t="shared" si="6"/>
        <v>1445577.3517021663</v>
      </c>
      <c r="I93" s="4">
        <f t="shared" si="7"/>
        <v>12000</v>
      </c>
      <c r="J93" s="4">
        <f t="shared" si="8"/>
        <v>53563209.386371993</v>
      </c>
      <c r="K93" s="4">
        <f t="shared" si="9"/>
        <v>44117485.575040311</v>
      </c>
      <c r="L93" s="4">
        <f t="shared" si="10"/>
        <v>844000</v>
      </c>
    </row>
    <row r="94" spans="2:12" x14ac:dyDescent="0.55000000000000004">
      <c r="B94">
        <f t="shared" si="2"/>
        <v>63</v>
      </c>
      <c r="C94" s="4">
        <f t="shared" si="3"/>
        <v>53563209.386371993</v>
      </c>
      <c r="D94" s="4">
        <f t="shared" si="0"/>
        <v>5179505.1197437849</v>
      </c>
      <c r="E94" s="5">
        <f t="shared" si="4"/>
        <v>9.2660615110261468E-2</v>
      </c>
      <c r="F94" s="6">
        <f t="shared" si="5"/>
        <v>6.801270059357936</v>
      </c>
      <c r="G94" s="4">
        <f t="shared" si="1"/>
        <v>57965788.73815421</v>
      </c>
      <c r="H94" s="4">
        <f t="shared" si="6"/>
        <v>1606896.2815911598</v>
      </c>
      <c r="I94" s="4">
        <f t="shared" si="7"/>
        <v>12000</v>
      </c>
      <c r="J94" s="4">
        <f t="shared" si="8"/>
        <v>59584685.019745372</v>
      </c>
      <c r="K94" s="4">
        <f t="shared" si="9"/>
        <v>49296990.694784097</v>
      </c>
      <c r="L94" s="4">
        <f t="shared" si="10"/>
        <v>856000</v>
      </c>
    </row>
    <row r="95" spans="2:12" x14ac:dyDescent="0.55000000000000004">
      <c r="B95">
        <f t="shared" si="2"/>
        <v>64</v>
      </c>
      <c r="C95" s="4">
        <f t="shared" si="3"/>
        <v>59584685.019745372</v>
      </c>
      <c r="D95" s="4">
        <f t="shared" si="0"/>
        <v>5821887.1708103931</v>
      </c>
      <c r="E95" s="5">
        <f t="shared" si="4"/>
        <v>9.3587221261364081E-2</v>
      </c>
      <c r="F95" s="6">
        <f t="shared" si="5"/>
        <v>7.5447920406255209</v>
      </c>
      <c r="G95" s="4">
        <f t="shared" si="1"/>
        <v>64533289.114934206</v>
      </c>
      <c r="H95" s="4">
        <f t="shared" si="6"/>
        <v>1787540.550592361</v>
      </c>
      <c r="I95" s="4">
        <f t="shared" si="7"/>
        <v>12000</v>
      </c>
      <c r="J95" s="4">
        <f t="shared" si="8"/>
        <v>66332829.665526569</v>
      </c>
      <c r="K95" s="4">
        <f t="shared" si="9"/>
        <v>55118877.865594491</v>
      </c>
      <c r="L95" s="4">
        <f t="shared" si="10"/>
        <v>868000</v>
      </c>
    </row>
    <row r="96" spans="2:12" x14ac:dyDescent="0.55000000000000004">
      <c r="B96">
        <f t="shared" si="2"/>
        <v>65</v>
      </c>
      <c r="C96" s="4">
        <f t="shared" si="3"/>
        <v>66332829.665526569</v>
      </c>
      <c r="D96" s="4">
        <f t="shared" si="0"/>
        <v>6548879.4912629519</v>
      </c>
      <c r="E96" s="5">
        <f t="shared" si="4"/>
        <v>9.4523093473977721E-2</v>
      </c>
      <c r="F96" s="6">
        <f t="shared" si="5"/>
        <v>8.3775972960189939</v>
      </c>
      <c r="G96" s="4">
        <f t="shared" si="1"/>
        <v>71899377.233100086</v>
      </c>
      <c r="H96" s="4">
        <f t="shared" si="6"/>
        <v>1989984.8899657971</v>
      </c>
      <c r="I96" s="4">
        <f t="shared" si="7"/>
        <v>12000</v>
      </c>
      <c r="J96" s="4">
        <f t="shared" si="8"/>
        <v>73901362.123065889</v>
      </c>
      <c r="K96" s="4">
        <f t="shared" si="9"/>
        <v>61667757.356857441</v>
      </c>
      <c r="L96" s="4">
        <f t="shared" si="10"/>
        <v>880000</v>
      </c>
    </row>
    <row r="97" spans="2:12" x14ac:dyDescent="0.55000000000000004">
      <c r="B97">
        <f t="shared" si="2"/>
        <v>66</v>
      </c>
      <c r="C97" s="4">
        <f t="shared" si="3"/>
        <v>73901362.123065889</v>
      </c>
      <c r="D97" s="4">
        <f t="shared" ref="D97:D132" si="11">C97 *(((1 + E97 / $D$9)^$D$9) - 1)</f>
        <v>7372285.6204967145</v>
      </c>
      <c r="E97" s="5">
        <f t="shared" si="4"/>
        <v>9.5468324408717498E-2</v>
      </c>
      <c r="F97" s="6">
        <f t="shared" si="5"/>
        <v>9.3112629609484703</v>
      </c>
      <c r="G97" s="4">
        <f t="shared" ref="G97:G132" si="12">IF($D$12, (FV((E97/$D$9), $D$9,,-C97, 1)-C97)*(1-$D$7)+C97, C97)</f>
        <v>80167804.900488108</v>
      </c>
      <c r="H97" s="4">
        <f t="shared" si="6"/>
        <v>2217040.8636919768</v>
      </c>
      <c r="I97" s="4">
        <f t="shared" si="7"/>
        <v>12000</v>
      </c>
      <c r="J97" s="4">
        <f t="shared" si="8"/>
        <v>82396845.764180079</v>
      </c>
      <c r="K97" s="4">
        <f t="shared" si="9"/>
        <v>69040042.977354154</v>
      </c>
      <c r="L97" s="4">
        <f t="shared" si="10"/>
        <v>892000</v>
      </c>
    </row>
    <row r="98" spans="2:12" x14ac:dyDescent="0.55000000000000004">
      <c r="B98">
        <f t="shared" ref="B98:B132" si="13">B97+1</f>
        <v>67</v>
      </c>
      <c r="C98" s="4">
        <f t="shared" ref="C98:C132" si="14">J97</f>
        <v>82396845.764180079</v>
      </c>
      <c r="D98" s="4">
        <f t="shared" si="11"/>
        <v>8305646.5611660359</v>
      </c>
      <c r="E98" s="5">
        <f t="shared" ref="E98:E132" si="15">E97*(1+$D$8)</f>
        <v>9.6423007652804676E-2</v>
      </c>
      <c r="F98" s="6">
        <f t="shared" ref="F98:F132" si="16">D99/L98</f>
        <v>10.358970945003911</v>
      </c>
      <c r="G98" s="4">
        <f t="shared" si="12"/>
        <v>89456645.341171205</v>
      </c>
      <c r="H98" s="4">
        <f t="shared" ref="H98:H132" si="17">C98*$D$11</f>
        <v>2471905.3729254021</v>
      </c>
      <c r="I98" s="4">
        <f t="shared" ref="I98:I132" si="18">$D$10</f>
        <v>12000</v>
      </c>
      <c r="J98" s="4">
        <f t="shared" ref="J98:J132" si="19">G98+H98+I98</f>
        <v>91940550.714096606</v>
      </c>
      <c r="K98" s="4">
        <f t="shared" ref="K98:K132" si="20">D98+K97</f>
        <v>77345689.538520187</v>
      </c>
      <c r="L98" s="4">
        <f t="shared" ref="L98:L132" si="21">L97+I98</f>
        <v>904000</v>
      </c>
    </row>
    <row r="99" spans="2:12" x14ac:dyDescent="0.55000000000000004">
      <c r="B99">
        <f t="shared" si="13"/>
        <v>68</v>
      </c>
      <c r="C99" s="4">
        <f t="shared" si="14"/>
        <v>91940550.714096606</v>
      </c>
      <c r="D99" s="4">
        <f t="shared" si="11"/>
        <v>9364509.7342835348</v>
      </c>
      <c r="E99" s="5">
        <f t="shared" si="15"/>
        <v>9.7387237729332721E-2</v>
      </c>
      <c r="F99" s="6">
        <f t="shared" si="16"/>
        <v>11.535744092858401</v>
      </c>
      <c r="G99" s="4">
        <f t="shared" si="12"/>
        <v>99900383.988237619</v>
      </c>
      <c r="H99" s="4">
        <f t="shared" si="17"/>
        <v>2758216.5214228979</v>
      </c>
      <c r="I99" s="4">
        <f t="shared" si="18"/>
        <v>12000</v>
      </c>
      <c r="J99" s="4">
        <f t="shared" si="19"/>
        <v>102670600.50966051</v>
      </c>
      <c r="K99" s="4">
        <f t="shared" si="20"/>
        <v>86710199.272803724</v>
      </c>
      <c r="L99" s="4">
        <f t="shared" si="21"/>
        <v>916000</v>
      </c>
    </row>
    <row r="100" spans="2:12" x14ac:dyDescent="0.55000000000000004">
      <c r="B100">
        <f t="shared" si="13"/>
        <v>69</v>
      </c>
      <c r="C100" s="4">
        <f t="shared" si="14"/>
        <v>102670600.50966051</v>
      </c>
      <c r="D100" s="4">
        <f t="shared" si="11"/>
        <v>10566741.589058295</v>
      </c>
      <c r="E100" s="5">
        <f t="shared" si="15"/>
        <v>9.8361110106626043E-2</v>
      </c>
      <c r="F100" s="6">
        <f t="shared" si="16"/>
        <v>12.858719049545032</v>
      </c>
      <c r="G100" s="4">
        <f t="shared" si="12"/>
        <v>111652330.86036006</v>
      </c>
      <c r="H100" s="4">
        <f t="shared" si="17"/>
        <v>3080118.0152898151</v>
      </c>
      <c r="I100" s="4">
        <f t="shared" si="18"/>
        <v>12000</v>
      </c>
      <c r="J100" s="4">
        <f t="shared" si="19"/>
        <v>114744448.87564987</v>
      </c>
      <c r="K100" s="4">
        <f t="shared" si="20"/>
        <v>97276940.861862019</v>
      </c>
      <c r="L100" s="4">
        <f t="shared" si="21"/>
        <v>928000</v>
      </c>
    </row>
    <row r="101" spans="2:12" x14ac:dyDescent="0.55000000000000004">
      <c r="B101">
        <f t="shared" si="13"/>
        <v>70</v>
      </c>
      <c r="C101" s="4">
        <f t="shared" si="14"/>
        <v>114744448.87564987</v>
      </c>
      <c r="D101" s="4">
        <f t="shared" si="11"/>
        <v>11932891.277977789</v>
      </c>
      <c r="E101" s="5">
        <f t="shared" si="15"/>
        <v>9.9344721207692305E-2</v>
      </c>
      <c r="F101" s="6">
        <f t="shared" si="16"/>
        <v>14.347461830057156</v>
      </c>
      <c r="G101" s="4">
        <f t="shared" si="12"/>
        <v>124887406.46193099</v>
      </c>
      <c r="H101" s="4">
        <f t="shared" si="17"/>
        <v>3442333.4662694959</v>
      </c>
      <c r="I101" s="4">
        <f t="shared" si="18"/>
        <v>12000</v>
      </c>
      <c r="J101" s="4">
        <f t="shared" si="19"/>
        <v>128341739.92820048</v>
      </c>
      <c r="K101" s="4">
        <f t="shared" si="20"/>
        <v>109209832.13983981</v>
      </c>
      <c r="L101" s="4">
        <f t="shared" si="21"/>
        <v>940000</v>
      </c>
    </row>
    <row r="102" spans="2:12" x14ac:dyDescent="0.55000000000000004">
      <c r="B102">
        <f t="shared" si="13"/>
        <v>71</v>
      </c>
      <c r="C102" s="4">
        <f t="shared" si="14"/>
        <v>128341739.92820048</v>
      </c>
      <c r="D102" s="4">
        <f t="shared" si="11"/>
        <v>13486614.120253727</v>
      </c>
      <c r="E102" s="5">
        <f t="shared" si="15"/>
        <v>0.10033816841976922</v>
      </c>
      <c r="F102" s="6">
        <f t="shared" si="16"/>
        <v>16.024333121272086</v>
      </c>
      <c r="G102" s="4">
        <f t="shared" si="12"/>
        <v>139805361.93041614</v>
      </c>
      <c r="H102" s="4">
        <f t="shared" si="17"/>
        <v>3850252.1978460145</v>
      </c>
      <c r="I102" s="4">
        <f t="shared" si="18"/>
        <v>12000</v>
      </c>
      <c r="J102" s="4">
        <f t="shared" si="19"/>
        <v>143667614.12826216</v>
      </c>
      <c r="K102" s="4">
        <f t="shared" si="20"/>
        <v>122696446.26009354</v>
      </c>
      <c r="L102" s="4">
        <f t="shared" si="21"/>
        <v>952000</v>
      </c>
    </row>
    <row r="103" spans="2:12" x14ac:dyDescent="0.55000000000000004">
      <c r="B103">
        <f t="shared" si="13"/>
        <v>72</v>
      </c>
      <c r="C103" s="4">
        <f t="shared" si="14"/>
        <v>143667614.12826216</v>
      </c>
      <c r="D103" s="4">
        <f t="shared" si="11"/>
        <v>15255165.131451026</v>
      </c>
      <c r="E103" s="5">
        <f t="shared" si="15"/>
        <v>0.10134155010396692</v>
      </c>
      <c r="F103" s="6">
        <f t="shared" si="16"/>
        <v>17.914911556386006</v>
      </c>
      <c r="G103" s="4">
        <f t="shared" si="12"/>
        <v>156634504.48999554</v>
      </c>
      <c r="H103" s="4">
        <f t="shared" si="17"/>
        <v>4310028.4238478644</v>
      </c>
      <c r="I103" s="4">
        <f t="shared" si="18"/>
        <v>12000</v>
      </c>
      <c r="J103" s="4">
        <f t="shared" si="19"/>
        <v>160956532.91384339</v>
      </c>
      <c r="K103" s="4">
        <f t="shared" si="20"/>
        <v>137951611.39154458</v>
      </c>
      <c r="L103" s="4">
        <f t="shared" si="21"/>
        <v>964000</v>
      </c>
    </row>
    <row r="104" spans="2:12" x14ac:dyDescent="0.55000000000000004">
      <c r="B104">
        <f t="shared" si="13"/>
        <v>73</v>
      </c>
      <c r="C104" s="4">
        <f t="shared" si="14"/>
        <v>160956532.91384339</v>
      </c>
      <c r="D104" s="4">
        <f t="shared" si="11"/>
        <v>17269974.74035611</v>
      </c>
      <c r="E104" s="5">
        <f t="shared" si="15"/>
        <v>0.10235496560500659</v>
      </c>
      <c r="F104" s="6">
        <f t="shared" si="16"/>
        <v>20.048484632709368</v>
      </c>
      <c r="G104" s="4">
        <f t="shared" si="12"/>
        <v>175636011.44314608</v>
      </c>
      <c r="H104" s="4">
        <f t="shared" si="17"/>
        <v>4828695.9874153016</v>
      </c>
      <c r="I104" s="4">
        <f t="shared" si="18"/>
        <v>12000</v>
      </c>
      <c r="J104" s="4">
        <f t="shared" si="19"/>
        <v>180476707.43056139</v>
      </c>
      <c r="K104" s="4">
        <f t="shared" si="20"/>
        <v>155221586.1319007</v>
      </c>
      <c r="L104" s="4">
        <f t="shared" si="21"/>
        <v>976000</v>
      </c>
    </row>
    <row r="105" spans="2:12" x14ac:dyDescent="0.55000000000000004">
      <c r="B105">
        <f t="shared" si="13"/>
        <v>74</v>
      </c>
      <c r="C105" s="4">
        <f t="shared" si="14"/>
        <v>180476707.43056139</v>
      </c>
      <c r="D105" s="4">
        <f t="shared" si="11"/>
        <v>19567321.001524344</v>
      </c>
      <c r="E105" s="5">
        <f t="shared" si="15"/>
        <v>0.10337851526105665</v>
      </c>
      <c r="F105" s="6">
        <f t="shared" si="16"/>
        <v>22.458618633916792</v>
      </c>
      <c r="G105" s="4">
        <f t="shared" si="12"/>
        <v>197108930.28185707</v>
      </c>
      <c r="H105" s="4">
        <f t="shared" si="17"/>
        <v>5414301.2229168415</v>
      </c>
      <c r="I105" s="4">
        <f t="shared" si="18"/>
        <v>12000</v>
      </c>
      <c r="J105" s="4">
        <f t="shared" si="19"/>
        <v>202535231.50477391</v>
      </c>
      <c r="K105" s="4">
        <f t="shared" si="20"/>
        <v>174788907.13342506</v>
      </c>
      <c r="L105" s="4">
        <f t="shared" si="21"/>
        <v>988000</v>
      </c>
    </row>
    <row r="106" spans="2:12" x14ac:dyDescent="0.55000000000000004">
      <c r="B106">
        <f t="shared" si="13"/>
        <v>75</v>
      </c>
      <c r="C106" s="4">
        <f t="shared" si="14"/>
        <v>202535231.50477391</v>
      </c>
      <c r="D106" s="4">
        <f t="shared" si="11"/>
        <v>22189115.210309792</v>
      </c>
      <c r="E106" s="5">
        <f t="shared" si="15"/>
        <v>0.10441230041366723</v>
      </c>
      <c r="F106" s="6">
        <f t="shared" si="16"/>
        <v>25.183820916687868</v>
      </c>
      <c r="G106" s="4">
        <f t="shared" si="12"/>
        <v>221395979.43353724</v>
      </c>
      <c r="H106" s="4">
        <f t="shared" si="17"/>
        <v>6076056.9451432172</v>
      </c>
      <c r="I106" s="4">
        <f t="shared" si="18"/>
        <v>12000</v>
      </c>
      <c r="J106" s="4">
        <f t="shared" si="19"/>
        <v>227484036.37868047</v>
      </c>
      <c r="K106" s="4">
        <f t="shared" si="20"/>
        <v>196978022.34373486</v>
      </c>
      <c r="L106" s="4">
        <f t="shared" si="21"/>
        <v>1000000</v>
      </c>
    </row>
    <row r="107" spans="2:12" x14ac:dyDescent="0.55000000000000004">
      <c r="B107">
        <f t="shared" si="13"/>
        <v>76</v>
      </c>
      <c r="C107" s="4">
        <f t="shared" si="14"/>
        <v>227484036.37868047</v>
      </c>
      <c r="D107" s="4">
        <f t="shared" si="11"/>
        <v>25183820.916687869</v>
      </c>
      <c r="E107" s="5">
        <f t="shared" si="15"/>
        <v>0.1054564234178039</v>
      </c>
      <c r="F107" s="6">
        <f t="shared" si="16"/>
        <v>28.268310287944214</v>
      </c>
      <c r="G107" s="4">
        <f t="shared" si="12"/>
        <v>248890284.15786517</v>
      </c>
      <c r="H107" s="4">
        <f t="shared" si="17"/>
        <v>6824521.0913604135</v>
      </c>
      <c r="I107" s="4">
        <f t="shared" si="18"/>
        <v>12000</v>
      </c>
      <c r="J107" s="4">
        <f t="shared" si="19"/>
        <v>255726805.24922559</v>
      </c>
      <c r="K107" s="4">
        <f t="shared" si="20"/>
        <v>222161843.26042274</v>
      </c>
      <c r="L107" s="4">
        <f t="shared" si="21"/>
        <v>1012000</v>
      </c>
    </row>
    <row r="108" spans="2:12" x14ac:dyDescent="0.55000000000000004">
      <c r="B108">
        <f t="shared" si="13"/>
        <v>77</v>
      </c>
      <c r="C108" s="4">
        <f t="shared" si="14"/>
        <v>255726805.24922559</v>
      </c>
      <c r="D108" s="4">
        <f t="shared" si="11"/>
        <v>28607530.011399545</v>
      </c>
      <c r="E108" s="5">
        <f t="shared" si="15"/>
        <v>0.10651098765198194</v>
      </c>
      <c r="F108" s="6">
        <f t="shared" si="16"/>
        <v>31.76291400285907</v>
      </c>
      <c r="G108" s="4">
        <f t="shared" si="12"/>
        <v>280043205.75891519</v>
      </c>
      <c r="H108" s="4">
        <f t="shared" si="17"/>
        <v>7671804.157476767</v>
      </c>
      <c r="I108" s="4">
        <f t="shared" si="18"/>
        <v>12000</v>
      </c>
      <c r="J108" s="4">
        <f t="shared" si="19"/>
        <v>287727009.91639197</v>
      </c>
      <c r="K108" s="4">
        <f t="shared" si="20"/>
        <v>250769373.27182227</v>
      </c>
      <c r="L108" s="4">
        <f t="shared" si="21"/>
        <v>1024000</v>
      </c>
    </row>
    <row r="109" spans="2:12" x14ac:dyDescent="0.55000000000000004">
      <c r="B109">
        <f t="shared" si="13"/>
        <v>78</v>
      </c>
      <c r="C109" s="4">
        <f t="shared" si="14"/>
        <v>287727009.91639197</v>
      </c>
      <c r="D109" s="4">
        <f t="shared" si="11"/>
        <v>32525223.938927688</v>
      </c>
      <c r="E109" s="5">
        <f t="shared" si="15"/>
        <v>0.10757609752850177</v>
      </c>
      <c r="F109" s="6">
        <f t="shared" si="16"/>
        <v>35.72611323995298</v>
      </c>
      <c r="G109" s="4">
        <f t="shared" si="12"/>
        <v>315373450.26448053</v>
      </c>
      <c r="H109" s="4">
        <f t="shared" si="17"/>
        <v>8631810.2974917591</v>
      </c>
      <c r="I109" s="4">
        <f t="shared" si="18"/>
        <v>12000</v>
      </c>
      <c r="J109" s="4">
        <f t="shared" si="19"/>
        <v>324017260.56197226</v>
      </c>
      <c r="K109" s="4">
        <f t="shared" si="20"/>
        <v>283294597.21074998</v>
      </c>
      <c r="L109" s="4">
        <f t="shared" si="21"/>
        <v>1036000</v>
      </c>
    </row>
    <row r="110" spans="2:12" x14ac:dyDescent="0.55000000000000004">
      <c r="B110">
        <f t="shared" si="13"/>
        <v>79</v>
      </c>
      <c r="C110" s="4">
        <f t="shared" si="14"/>
        <v>324017260.56197226</v>
      </c>
      <c r="D110" s="4">
        <f t="shared" si="11"/>
        <v>37012253.316591285</v>
      </c>
      <c r="E110" s="5">
        <f t="shared" si="15"/>
        <v>0.10865185850378678</v>
      </c>
      <c r="F110" s="6">
        <f t="shared" si="16"/>
        <v>40.22526285914175</v>
      </c>
      <c r="G110" s="4">
        <f t="shared" si="12"/>
        <v>355477675.88107485</v>
      </c>
      <c r="H110" s="4">
        <f t="shared" si="17"/>
        <v>9720517.8168591671</v>
      </c>
      <c r="I110" s="4">
        <f t="shared" si="18"/>
        <v>12000</v>
      </c>
      <c r="J110" s="4">
        <f t="shared" si="19"/>
        <v>365210193.69793403</v>
      </c>
      <c r="K110" s="4">
        <f t="shared" si="20"/>
        <v>320306850.52734125</v>
      </c>
      <c r="L110" s="4">
        <f t="shared" si="21"/>
        <v>1048000</v>
      </c>
    </row>
    <row r="111" spans="2:12" x14ac:dyDescent="0.55000000000000004">
      <c r="B111">
        <f t="shared" si="13"/>
        <v>80</v>
      </c>
      <c r="C111" s="4">
        <f t="shared" si="14"/>
        <v>365210193.69793403</v>
      </c>
      <c r="D111" s="4">
        <f t="shared" si="11"/>
        <v>42156075.476380557</v>
      </c>
      <c r="E111" s="5">
        <f t="shared" si="15"/>
        <v>0.10973837708882465</v>
      </c>
      <c r="F111" s="6">
        <f t="shared" si="16"/>
        <v>45.338015943350634</v>
      </c>
      <c r="G111" s="4">
        <f t="shared" si="12"/>
        <v>401042857.85285753</v>
      </c>
      <c r="H111" s="4">
        <f t="shared" si="17"/>
        <v>10956305.810938021</v>
      </c>
      <c r="I111" s="4">
        <f t="shared" si="18"/>
        <v>12000</v>
      </c>
      <c r="J111" s="4">
        <f t="shared" si="19"/>
        <v>412011163.66379553</v>
      </c>
      <c r="K111" s="4">
        <f t="shared" si="20"/>
        <v>362462926.00372183</v>
      </c>
      <c r="L111" s="4">
        <f t="shared" si="21"/>
        <v>1060000</v>
      </c>
    </row>
    <row r="112" spans="2:12" x14ac:dyDescent="0.55000000000000004">
      <c r="B112">
        <f t="shared" si="13"/>
        <v>81</v>
      </c>
      <c r="C112" s="4">
        <f t="shared" si="14"/>
        <v>412011163.66379553</v>
      </c>
      <c r="D112" s="4">
        <f t="shared" si="11"/>
        <v>48058296.899951674</v>
      </c>
      <c r="E112" s="5">
        <f t="shared" si="15"/>
        <v>0.1108357608597129</v>
      </c>
      <c r="F112" s="6">
        <f t="shared" si="16"/>
        <v>51.153989210637718</v>
      </c>
      <c r="G112" s="4">
        <f t="shared" si="12"/>
        <v>452860716.02875447</v>
      </c>
      <c r="H112" s="4">
        <f t="shared" si="17"/>
        <v>12360334.909913866</v>
      </c>
      <c r="I112" s="4">
        <f t="shared" si="18"/>
        <v>12000</v>
      </c>
      <c r="J112" s="4">
        <f t="shared" si="19"/>
        <v>465233050.93866831</v>
      </c>
      <c r="K112" s="4">
        <f t="shared" si="20"/>
        <v>410521222.90367353</v>
      </c>
      <c r="L112" s="4">
        <f t="shared" si="21"/>
        <v>1072000</v>
      </c>
    </row>
    <row r="113" spans="2:12" x14ac:dyDescent="0.55000000000000004">
      <c r="B113">
        <f t="shared" si="13"/>
        <v>82</v>
      </c>
      <c r="C113" s="4">
        <f t="shared" si="14"/>
        <v>465233050.93866831</v>
      </c>
      <c r="D113" s="4">
        <f t="shared" si="11"/>
        <v>54837076.433803633</v>
      </c>
      <c r="E113" s="5">
        <f t="shared" si="15"/>
        <v>0.11194411846831004</v>
      </c>
      <c r="F113" s="6">
        <f t="shared" si="16"/>
        <v>57.776712038164639</v>
      </c>
      <c r="G113" s="4">
        <f t="shared" si="12"/>
        <v>511844565.90740138</v>
      </c>
      <c r="H113" s="4">
        <f t="shared" si="17"/>
        <v>13956991.528160049</v>
      </c>
      <c r="I113" s="4">
        <f t="shared" si="18"/>
        <v>12000</v>
      </c>
      <c r="J113" s="4">
        <f t="shared" si="19"/>
        <v>525813557.43556142</v>
      </c>
      <c r="K113" s="4">
        <f t="shared" si="20"/>
        <v>465358299.33747715</v>
      </c>
      <c r="L113" s="4">
        <f t="shared" si="21"/>
        <v>1084000</v>
      </c>
    </row>
    <row r="114" spans="2:12" x14ac:dyDescent="0.55000000000000004">
      <c r="B114">
        <f t="shared" si="13"/>
        <v>83</v>
      </c>
      <c r="C114" s="4">
        <f t="shared" si="14"/>
        <v>525813557.43556142</v>
      </c>
      <c r="D114" s="4">
        <f t="shared" si="11"/>
        <v>62629955.849370472</v>
      </c>
      <c r="E114" s="5">
        <f t="shared" si="15"/>
        <v>0.11306355965299314</v>
      </c>
      <c r="F114" s="6">
        <f t="shared" si="16"/>
        <v>65.325909774339976</v>
      </c>
      <c r="G114" s="4">
        <f t="shared" si="12"/>
        <v>579049019.90752637</v>
      </c>
      <c r="H114" s="4">
        <f t="shared" si="17"/>
        <v>15774406.723066842</v>
      </c>
      <c r="I114" s="4">
        <f t="shared" si="18"/>
        <v>12000</v>
      </c>
      <c r="J114" s="4">
        <f t="shared" si="19"/>
        <v>594835426.63059318</v>
      </c>
      <c r="K114" s="4">
        <f t="shared" si="20"/>
        <v>527988255.18684763</v>
      </c>
      <c r="L114" s="4">
        <f t="shared" si="21"/>
        <v>1096000</v>
      </c>
    </row>
    <row r="115" spans="2:12" x14ac:dyDescent="0.55000000000000004">
      <c r="B115">
        <f t="shared" si="13"/>
        <v>84</v>
      </c>
      <c r="C115" s="4">
        <f t="shared" si="14"/>
        <v>594835426.63059318</v>
      </c>
      <c r="D115" s="4">
        <f t="shared" si="11"/>
        <v>71597197.11267662</v>
      </c>
      <c r="E115" s="5">
        <f t="shared" si="15"/>
        <v>0.11419419524952307</v>
      </c>
      <c r="F115" s="6">
        <f t="shared" si="16"/>
        <v>73.940181487731422</v>
      </c>
      <c r="G115" s="4">
        <f t="shared" si="12"/>
        <v>655693044.17636836</v>
      </c>
      <c r="H115" s="4">
        <f t="shared" si="17"/>
        <v>17845062.798917796</v>
      </c>
      <c r="I115" s="4">
        <f t="shared" si="18"/>
        <v>12000</v>
      </c>
      <c r="J115" s="4">
        <f t="shared" si="19"/>
        <v>673550106.97528613</v>
      </c>
      <c r="K115" s="4">
        <f t="shared" si="20"/>
        <v>599585452.29952431</v>
      </c>
      <c r="L115" s="4">
        <f t="shared" si="21"/>
        <v>1108000</v>
      </c>
    </row>
    <row r="116" spans="2:12" x14ac:dyDescent="0.55000000000000004">
      <c r="B116">
        <f t="shared" si="13"/>
        <v>85</v>
      </c>
      <c r="C116" s="4">
        <f t="shared" si="14"/>
        <v>673550106.97528613</v>
      </c>
      <c r="D116" s="4">
        <f t="shared" si="11"/>
        <v>81925721.088406414</v>
      </c>
      <c r="E116" s="5">
        <f t="shared" si="15"/>
        <v>0.1153361372020183</v>
      </c>
      <c r="F116" s="6">
        <f t="shared" si="16"/>
        <v>83.780143621050669</v>
      </c>
      <c r="G116" s="4">
        <f t="shared" si="12"/>
        <v>743186969.90043163</v>
      </c>
      <c r="H116" s="4">
        <f t="shared" si="17"/>
        <v>20206503.209258582</v>
      </c>
      <c r="I116" s="4">
        <f t="shared" si="18"/>
        <v>12000</v>
      </c>
      <c r="J116" s="4">
        <f t="shared" si="19"/>
        <v>763405473.10969019</v>
      </c>
      <c r="K116" s="4">
        <f t="shared" si="20"/>
        <v>681511173.38793075</v>
      </c>
      <c r="L116" s="4">
        <f t="shared" si="21"/>
        <v>1120000</v>
      </c>
    </row>
    <row r="117" spans="2:12" x14ac:dyDescent="0.55000000000000004">
      <c r="B117">
        <f t="shared" si="13"/>
        <v>86</v>
      </c>
      <c r="C117" s="4">
        <f t="shared" si="14"/>
        <v>763405473.10969019</v>
      </c>
      <c r="D117" s="4">
        <f t="shared" si="11"/>
        <v>93833760.855576754</v>
      </c>
      <c r="E117" s="5">
        <f t="shared" si="15"/>
        <v>0.11648949857403848</v>
      </c>
      <c r="F117" s="6">
        <f t="shared" si="16"/>
        <v>95.032124560653415</v>
      </c>
      <c r="G117" s="4">
        <f t="shared" si="12"/>
        <v>843164169.83693039</v>
      </c>
      <c r="H117" s="4">
        <f t="shared" si="17"/>
        <v>22902164.193290703</v>
      </c>
      <c r="I117" s="4">
        <f t="shared" si="18"/>
        <v>12000</v>
      </c>
      <c r="J117" s="4">
        <f t="shared" si="19"/>
        <v>866078334.0302211</v>
      </c>
      <c r="K117" s="4">
        <f t="shared" si="20"/>
        <v>775344934.2435075</v>
      </c>
      <c r="L117" s="4">
        <f t="shared" si="21"/>
        <v>1132000</v>
      </c>
    </row>
    <row r="118" spans="2:12" x14ac:dyDescent="0.55000000000000004">
      <c r="B118">
        <f t="shared" si="13"/>
        <v>87</v>
      </c>
      <c r="C118" s="4">
        <f t="shared" si="14"/>
        <v>866078334.0302211</v>
      </c>
      <c r="D118" s="4">
        <f t="shared" si="11"/>
        <v>107576365.00265966</v>
      </c>
      <c r="E118" s="5">
        <f t="shared" si="15"/>
        <v>0.11765439355977887</v>
      </c>
      <c r="F118" s="6">
        <f t="shared" si="16"/>
        <v>107.91251135084681</v>
      </c>
      <c r="G118" s="4">
        <f t="shared" si="12"/>
        <v>957518244.28248179</v>
      </c>
      <c r="H118" s="4">
        <f t="shared" si="17"/>
        <v>25982350.020906631</v>
      </c>
      <c r="I118" s="4">
        <f t="shared" si="18"/>
        <v>12000</v>
      </c>
      <c r="J118" s="4">
        <f t="shared" si="19"/>
        <v>983512594.30338848</v>
      </c>
      <c r="K118" s="4">
        <f t="shared" si="20"/>
        <v>882921299.24616718</v>
      </c>
      <c r="L118" s="4">
        <f t="shared" si="21"/>
        <v>1144000</v>
      </c>
    </row>
    <row r="119" spans="2:12" x14ac:dyDescent="0.55000000000000004">
      <c r="B119">
        <f t="shared" si="13"/>
        <v>88</v>
      </c>
      <c r="C119" s="4">
        <f t="shared" si="14"/>
        <v>983512594.30338848</v>
      </c>
      <c r="D119" s="4">
        <f t="shared" si="11"/>
        <v>123451912.98536876</v>
      </c>
      <c r="E119" s="5">
        <f t="shared" si="15"/>
        <v>0.11883093749537667</v>
      </c>
      <c r="F119" s="6">
        <f t="shared" si="16"/>
        <v>122.67286922859705</v>
      </c>
      <c r="G119" s="4">
        <f t="shared" si="12"/>
        <v>1088446720.3409519</v>
      </c>
      <c r="H119" s="4">
        <f t="shared" si="17"/>
        <v>29505377.829101652</v>
      </c>
      <c r="I119" s="4">
        <f t="shared" si="18"/>
        <v>12000</v>
      </c>
      <c r="J119" s="4">
        <f t="shared" si="19"/>
        <v>1117964098.1700535</v>
      </c>
      <c r="K119" s="4">
        <f t="shared" si="20"/>
        <v>1006373212.2315359</v>
      </c>
      <c r="L119" s="4">
        <f t="shared" si="21"/>
        <v>1156000</v>
      </c>
    </row>
    <row r="120" spans="2:12" x14ac:dyDescent="0.55000000000000004">
      <c r="B120">
        <f t="shared" si="13"/>
        <v>89</v>
      </c>
      <c r="C120" s="4">
        <f t="shared" si="14"/>
        <v>1117964098.1700535</v>
      </c>
      <c r="D120" s="4">
        <f t="shared" si="11"/>
        <v>141809836.82825819</v>
      </c>
      <c r="E120" s="5">
        <f t="shared" si="15"/>
        <v>0.12001924687033043</v>
      </c>
      <c r="F120" s="6">
        <f t="shared" si="16"/>
        <v>139.60597799624227</v>
      </c>
      <c r="G120" s="4">
        <f t="shared" si="12"/>
        <v>1238502459.4740729</v>
      </c>
      <c r="H120" s="4">
        <f t="shared" si="17"/>
        <v>33538922.945101604</v>
      </c>
      <c r="I120" s="4">
        <f t="shared" si="18"/>
        <v>12000</v>
      </c>
      <c r="J120" s="4">
        <f t="shared" si="19"/>
        <v>1272053382.4191744</v>
      </c>
      <c r="K120" s="4">
        <f t="shared" si="20"/>
        <v>1148183049.0597942</v>
      </c>
      <c r="L120" s="4">
        <f t="shared" si="21"/>
        <v>1168000</v>
      </c>
    </row>
    <row r="121" spans="2:12" x14ac:dyDescent="0.55000000000000004">
      <c r="B121">
        <f t="shared" si="13"/>
        <v>90</v>
      </c>
      <c r="C121" s="4">
        <f t="shared" si="14"/>
        <v>1272053382.4191744</v>
      </c>
      <c r="D121" s="4">
        <f t="shared" si="11"/>
        <v>163059782.29961097</v>
      </c>
      <c r="E121" s="5">
        <f t="shared" si="15"/>
        <v>0.12121943933903373</v>
      </c>
      <c r="F121" s="6">
        <f t="shared" si="16"/>
        <v>159.05295729976487</v>
      </c>
      <c r="G121" s="4">
        <f t="shared" si="12"/>
        <v>1410654197.3738439</v>
      </c>
      <c r="H121" s="4">
        <f t="shared" si="17"/>
        <v>38161601.472575232</v>
      </c>
      <c r="I121" s="4">
        <f t="shared" si="18"/>
        <v>12000</v>
      </c>
      <c r="J121" s="4">
        <f t="shared" si="19"/>
        <v>1448827798.8464191</v>
      </c>
      <c r="K121" s="4">
        <f t="shared" si="20"/>
        <v>1311242831.359405</v>
      </c>
      <c r="L121" s="4">
        <f t="shared" si="21"/>
        <v>1180000</v>
      </c>
    </row>
    <row r="122" spans="2:12" x14ac:dyDescent="0.55000000000000004">
      <c r="B122">
        <f t="shared" si="13"/>
        <v>91</v>
      </c>
      <c r="C122" s="4">
        <f t="shared" si="14"/>
        <v>1448827798.8464191</v>
      </c>
      <c r="D122" s="4">
        <f t="shared" si="11"/>
        <v>187682489.61372256</v>
      </c>
      <c r="E122" s="5">
        <f t="shared" si="15"/>
        <v>0.12243163373242406</v>
      </c>
      <c r="F122" s="6">
        <f t="shared" si="16"/>
        <v>181.41168662614669</v>
      </c>
      <c r="G122" s="4">
        <f t="shared" si="12"/>
        <v>1608357915.0180833</v>
      </c>
      <c r="H122" s="4">
        <f t="shared" si="17"/>
        <v>43464833.965392575</v>
      </c>
      <c r="I122" s="4">
        <f t="shared" si="18"/>
        <v>12000</v>
      </c>
      <c r="J122" s="4">
        <f t="shared" si="19"/>
        <v>1651834748.9834759</v>
      </c>
      <c r="K122" s="4">
        <f t="shared" si="20"/>
        <v>1498925320.9731276</v>
      </c>
      <c r="L122" s="4">
        <f t="shared" si="21"/>
        <v>1192000</v>
      </c>
    </row>
    <row r="123" spans="2:12" x14ac:dyDescent="0.55000000000000004">
      <c r="B123">
        <f t="shared" si="13"/>
        <v>92</v>
      </c>
      <c r="C123" s="4">
        <f t="shared" si="14"/>
        <v>1651834748.9834759</v>
      </c>
      <c r="D123" s="4">
        <f t="shared" si="11"/>
        <v>216242730.45836684</v>
      </c>
      <c r="E123" s="5">
        <f t="shared" si="15"/>
        <v>0.1236559500697483</v>
      </c>
      <c r="F123" s="6">
        <f t="shared" si="16"/>
        <v>207.14676647845957</v>
      </c>
      <c r="G123" s="4">
        <f t="shared" si="12"/>
        <v>1835641069.8730879</v>
      </c>
      <c r="H123" s="4">
        <f t="shared" si="17"/>
        <v>49555042.469504274</v>
      </c>
      <c r="I123" s="4">
        <f t="shared" si="18"/>
        <v>12000</v>
      </c>
      <c r="J123" s="4">
        <f t="shared" si="19"/>
        <v>1885208112.3425922</v>
      </c>
      <c r="K123" s="4">
        <f t="shared" si="20"/>
        <v>1715168051.4314945</v>
      </c>
      <c r="L123" s="4">
        <f t="shared" si="21"/>
        <v>1204000</v>
      </c>
    </row>
    <row r="124" spans="2:12" x14ac:dyDescent="0.55000000000000004">
      <c r="B124">
        <f t="shared" si="13"/>
        <v>93</v>
      </c>
      <c r="C124" s="4">
        <f t="shared" si="14"/>
        <v>1885208112.3425922</v>
      </c>
      <c r="D124" s="4">
        <f t="shared" si="11"/>
        <v>249404706.84006533</v>
      </c>
      <c r="E124" s="5">
        <f t="shared" si="15"/>
        <v>0.12489250957044579</v>
      </c>
      <c r="F124" s="6">
        <f t="shared" si="16"/>
        <v>236.80131619909773</v>
      </c>
      <c r="G124" s="4">
        <f t="shared" si="12"/>
        <v>2097202113.1566477</v>
      </c>
      <c r="H124" s="4">
        <f t="shared" si="17"/>
        <v>56556243.370277762</v>
      </c>
      <c r="I124" s="4">
        <f t="shared" si="18"/>
        <v>12000</v>
      </c>
      <c r="J124" s="4">
        <f t="shared" si="19"/>
        <v>2153770356.5269256</v>
      </c>
      <c r="K124" s="4">
        <f t="shared" si="20"/>
        <v>1964572758.2715597</v>
      </c>
      <c r="L124" s="4">
        <f t="shared" si="21"/>
        <v>1216000</v>
      </c>
    </row>
    <row r="125" spans="2:12" x14ac:dyDescent="0.55000000000000004">
      <c r="B125">
        <f t="shared" si="13"/>
        <v>94</v>
      </c>
      <c r="C125" s="4">
        <f t="shared" si="14"/>
        <v>2153770356.5269256</v>
      </c>
      <c r="D125" s="4">
        <f t="shared" si="11"/>
        <v>287950400.49810284</v>
      </c>
      <c r="E125" s="5">
        <f t="shared" si="15"/>
        <v>0.12614143466615024</v>
      </c>
      <c r="F125" s="6">
        <f t="shared" si="16"/>
        <v>271.01096308150511</v>
      </c>
      <c r="G125" s="4">
        <f t="shared" si="12"/>
        <v>2398528196.9503126</v>
      </c>
      <c r="H125" s="4">
        <f t="shared" si="17"/>
        <v>64613110.695807762</v>
      </c>
      <c r="I125" s="4">
        <f t="shared" si="18"/>
        <v>12000</v>
      </c>
      <c r="J125" s="4">
        <f t="shared" si="19"/>
        <v>2463153307.6461205</v>
      </c>
      <c r="K125" s="4">
        <f t="shared" si="20"/>
        <v>2252523158.7696624</v>
      </c>
      <c r="L125" s="4">
        <f t="shared" si="21"/>
        <v>1228000</v>
      </c>
    </row>
    <row r="126" spans="2:12" x14ac:dyDescent="0.55000000000000004">
      <c r="B126">
        <f t="shared" si="13"/>
        <v>95</v>
      </c>
      <c r="C126" s="4">
        <f t="shared" si="14"/>
        <v>2463153307.6461205</v>
      </c>
      <c r="D126" s="4">
        <f t="shared" si="11"/>
        <v>332801462.66408825</v>
      </c>
      <c r="E126" s="5">
        <f t="shared" si="15"/>
        <v>0.12740284901281174</v>
      </c>
      <c r="F126" s="6">
        <f t="shared" si="16"/>
        <v>310.52044892775467</v>
      </c>
      <c r="G126" s="4">
        <f t="shared" si="12"/>
        <v>2746034550.9105954</v>
      </c>
      <c r="H126" s="4">
        <f t="shared" si="17"/>
        <v>73894599.229383618</v>
      </c>
      <c r="I126" s="4">
        <f t="shared" si="18"/>
        <v>12000</v>
      </c>
      <c r="J126" s="4">
        <f t="shared" si="19"/>
        <v>2819941150.1399789</v>
      </c>
      <c r="K126" s="4">
        <f t="shared" si="20"/>
        <v>2585324621.4337506</v>
      </c>
      <c r="L126" s="4">
        <f t="shared" si="21"/>
        <v>1240000</v>
      </c>
    </row>
    <row r="127" spans="2:12" x14ac:dyDescent="0.55000000000000004">
      <c r="B127">
        <f t="shared" si="13"/>
        <v>96</v>
      </c>
      <c r="C127" s="4">
        <f t="shared" si="14"/>
        <v>2819941150.1399789</v>
      </c>
      <c r="D127" s="4">
        <f t="shared" si="11"/>
        <v>385045356.67041582</v>
      </c>
      <c r="E127" s="5">
        <f t="shared" si="15"/>
        <v>0.12867687750293985</v>
      </c>
      <c r="F127" s="6">
        <f t="shared" si="16"/>
        <v>356.20336675408498</v>
      </c>
      <c r="G127" s="4">
        <f t="shared" si="12"/>
        <v>3147229703.3098326</v>
      </c>
      <c r="H127" s="4">
        <f t="shared" si="17"/>
        <v>84598234.504199371</v>
      </c>
      <c r="I127" s="4">
        <f t="shared" si="18"/>
        <v>12000</v>
      </c>
      <c r="J127" s="4">
        <f t="shared" si="19"/>
        <v>3231839937.8140321</v>
      </c>
      <c r="K127" s="4">
        <f t="shared" si="20"/>
        <v>2970369978.1041665</v>
      </c>
      <c r="L127" s="4">
        <f t="shared" si="21"/>
        <v>1252000</v>
      </c>
    </row>
    <row r="128" spans="2:12" x14ac:dyDescent="0.55000000000000004">
      <c r="B128">
        <f t="shared" si="13"/>
        <v>97</v>
      </c>
      <c r="C128" s="4">
        <f t="shared" si="14"/>
        <v>3231839937.8140321</v>
      </c>
      <c r="D128" s="4">
        <f t="shared" si="11"/>
        <v>445966615.17611438</v>
      </c>
      <c r="E128" s="5">
        <f t="shared" si="15"/>
        <v>0.12996364627796925</v>
      </c>
      <c r="F128" s="6">
        <f t="shared" si="16"/>
        <v>409.08564520070973</v>
      </c>
      <c r="G128" s="4">
        <f t="shared" si="12"/>
        <v>3610911560.7137294</v>
      </c>
      <c r="H128" s="4">
        <f t="shared" si="17"/>
        <v>96955198.134420961</v>
      </c>
      <c r="I128" s="4">
        <f t="shared" si="18"/>
        <v>12000</v>
      </c>
      <c r="J128" s="4">
        <f t="shared" si="19"/>
        <v>3707878758.8481503</v>
      </c>
      <c r="K128" s="4">
        <f t="shared" si="20"/>
        <v>3416336593.2802811</v>
      </c>
      <c r="L128" s="4">
        <f t="shared" si="21"/>
        <v>1264000</v>
      </c>
    </row>
    <row r="129" spans="2:12" x14ac:dyDescent="0.55000000000000004">
      <c r="B129">
        <f t="shared" si="13"/>
        <v>98</v>
      </c>
      <c r="C129" s="4">
        <f t="shared" si="14"/>
        <v>3707878758.8481503</v>
      </c>
      <c r="D129" s="4">
        <f t="shared" si="11"/>
        <v>517084255.53369713</v>
      </c>
      <c r="E129" s="5">
        <f t="shared" si="15"/>
        <v>0.13126328274074894</v>
      </c>
      <c r="F129" s="6">
        <f t="shared" si="16"/>
        <v>470.37352539468969</v>
      </c>
      <c r="G129" s="4">
        <f t="shared" si="12"/>
        <v>4147400376.0517926</v>
      </c>
      <c r="H129" s="4">
        <f t="shared" si="17"/>
        <v>111236362.7654445</v>
      </c>
      <c r="I129" s="4">
        <f t="shared" si="18"/>
        <v>12000</v>
      </c>
      <c r="J129" s="4">
        <f t="shared" si="19"/>
        <v>4258648738.8172369</v>
      </c>
      <c r="K129" s="4">
        <f t="shared" si="20"/>
        <v>3933420848.8139782</v>
      </c>
      <c r="L129" s="4">
        <f t="shared" si="21"/>
        <v>1276000</v>
      </c>
    </row>
    <row r="130" spans="2:12" x14ac:dyDescent="0.55000000000000004">
      <c r="B130">
        <f t="shared" si="13"/>
        <v>99</v>
      </c>
      <c r="C130" s="4">
        <f t="shared" si="14"/>
        <v>4258648738.8172369</v>
      </c>
      <c r="D130" s="4">
        <f t="shared" si="11"/>
        <v>600196618.40362406</v>
      </c>
      <c r="E130" s="5">
        <f t="shared" si="15"/>
        <v>0.13257591556815643</v>
      </c>
      <c r="F130" s="6">
        <f t="shared" si="16"/>
        <v>541.48692949178553</v>
      </c>
      <c r="G130" s="4">
        <f t="shared" si="12"/>
        <v>4768815864.4603167</v>
      </c>
      <c r="H130" s="4">
        <f t="shared" si="17"/>
        <v>127759462.1645171</v>
      </c>
      <c r="I130" s="4">
        <f t="shared" si="18"/>
        <v>12000</v>
      </c>
      <c r="J130" s="4">
        <f t="shared" si="19"/>
        <v>4896587326.6248341</v>
      </c>
      <c r="K130" s="4">
        <f t="shared" si="20"/>
        <v>4533617467.2176018</v>
      </c>
      <c r="L130" s="4">
        <f t="shared" si="21"/>
        <v>1288000</v>
      </c>
    </row>
    <row r="131" spans="2:12" x14ac:dyDescent="0.55000000000000004">
      <c r="B131">
        <f t="shared" si="13"/>
        <v>100</v>
      </c>
      <c r="C131" s="4">
        <f t="shared" si="14"/>
        <v>4896587326.6248341</v>
      </c>
      <c r="D131" s="4">
        <f t="shared" si="11"/>
        <v>697435165.1854198</v>
      </c>
      <c r="E131" s="5">
        <f t="shared" si="15"/>
        <v>0.13390167472383799</v>
      </c>
      <c r="F131" s="6">
        <f t="shared" si="16"/>
        <v>624.09930796901278</v>
      </c>
      <c r="G131" s="4">
        <f t="shared" si="12"/>
        <v>5489407217.0324411</v>
      </c>
      <c r="H131" s="4">
        <f t="shared" si="17"/>
        <v>146897619.79874501</v>
      </c>
      <c r="I131" s="4">
        <f t="shared" si="18"/>
        <v>12000</v>
      </c>
      <c r="J131" s="4">
        <f t="shared" si="19"/>
        <v>5636316836.8311863</v>
      </c>
      <c r="K131" s="4">
        <f t="shared" si="20"/>
        <v>5231052632.4030218</v>
      </c>
      <c r="L131" s="4">
        <f t="shared" si="21"/>
        <v>1300000</v>
      </c>
    </row>
    <row r="132" spans="2:12" x14ac:dyDescent="0.55000000000000004">
      <c r="B132">
        <f t="shared" si="13"/>
        <v>101</v>
      </c>
      <c r="C132" s="4">
        <f t="shared" si="14"/>
        <v>5636316836.8311863</v>
      </c>
      <c r="D132" s="4">
        <f t="shared" si="11"/>
        <v>811329100.35971665</v>
      </c>
      <c r="E132" s="5">
        <f t="shared" si="15"/>
        <v>0.13524069147107637</v>
      </c>
      <c r="F132" s="6">
        <f t="shared" si="16"/>
        <v>0</v>
      </c>
      <c r="G132" s="4">
        <f t="shared" si="12"/>
        <v>6325946572.1369457</v>
      </c>
      <c r="H132" s="4">
        <f t="shared" si="17"/>
        <v>169089505.10493559</v>
      </c>
      <c r="I132" s="4">
        <f t="shared" si="18"/>
        <v>12000</v>
      </c>
      <c r="J132" s="4">
        <f t="shared" si="19"/>
        <v>6495048077.2418814</v>
      </c>
      <c r="K132" s="4">
        <f t="shared" si="20"/>
        <v>6042381732.7627382</v>
      </c>
      <c r="L132" s="4">
        <f t="shared" si="21"/>
        <v>1312000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3C0E5-9B10-46EF-80B2-5895B8C3EA31}">
  <sheetPr codeName="Sheet2"/>
  <dimension ref="B2:N132"/>
  <sheetViews>
    <sheetView topLeftCell="A7" workbookViewId="0">
      <selection activeCell="M32" sqref="M32"/>
    </sheetView>
  </sheetViews>
  <sheetFormatPr defaultRowHeight="14.4" x14ac:dyDescent="0.55000000000000004"/>
  <cols>
    <col min="2" max="2" width="6" customWidth="1"/>
    <col min="3" max="3" width="47.89453125" customWidth="1"/>
    <col min="4" max="4" width="19.68359375" customWidth="1"/>
    <col min="5" max="5" width="23.7890625" customWidth="1"/>
    <col min="6" max="6" width="8.7890625" customWidth="1"/>
    <col min="7" max="7" width="11.89453125" customWidth="1"/>
    <col min="8" max="8" width="16.3125" customWidth="1"/>
    <col min="9" max="9" width="19.1015625" customWidth="1"/>
    <col min="10" max="10" width="19" customWidth="1"/>
    <col min="11" max="11" width="21.20703125" customWidth="1"/>
    <col min="12" max="12" width="18.89453125" customWidth="1"/>
    <col min="13" max="13" width="16.89453125" customWidth="1"/>
    <col min="14" max="14" width="20.3125" customWidth="1"/>
  </cols>
  <sheetData>
    <row r="2" spans="3:7" ht="30.6" x14ac:dyDescent="1.1000000000000001">
      <c r="G2" s="1" t="s">
        <v>0</v>
      </c>
    </row>
    <row r="4" spans="3:7" x14ac:dyDescent="0.55000000000000004">
      <c r="C4" t="s">
        <v>22</v>
      </c>
      <c r="D4" s="2">
        <v>10</v>
      </c>
      <c r="E4" s="2"/>
    </row>
    <row r="5" spans="3:7" x14ac:dyDescent="0.55000000000000004">
      <c r="C5" t="s">
        <v>23</v>
      </c>
      <c r="D5" s="7">
        <v>1000</v>
      </c>
      <c r="E5" s="7"/>
    </row>
    <row r="6" spans="3:7" x14ac:dyDescent="0.55000000000000004">
      <c r="C6" t="s">
        <v>2</v>
      </c>
      <c r="D6" s="3">
        <v>0.05</v>
      </c>
      <c r="E6" s="3"/>
    </row>
    <row r="7" spans="3:7" x14ac:dyDescent="0.55000000000000004">
      <c r="C7" t="s">
        <v>5</v>
      </c>
      <c r="D7" s="3">
        <v>0.15</v>
      </c>
      <c r="E7" s="3" t="s">
        <v>28</v>
      </c>
    </row>
    <row r="8" spans="3:7" x14ac:dyDescent="0.55000000000000004">
      <c r="C8" t="s">
        <v>3</v>
      </c>
      <c r="D8" s="3">
        <v>0.01</v>
      </c>
      <c r="E8" s="3"/>
    </row>
    <row r="9" spans="3:7" x14ac:dyDescent="0.55000000000000004">
      <c r="C9" t="s">
        <v>9</v>
      </c>
      <c r="D9">
        <v>1</v>
      </c>
    </row>
    <row r="10" spans="3:7" x14ac:dyDescent="0.55000000000000004">
      <c r="C10" t="s">
        <v>21</v>
      </c>
      <c r="D10" s="2">
        <v>12000</v>
      </c>
      <c r="E10" s="2"/>
    </row>
    <row r="11" spans="3:7" x14ac:dyDescent="0.55000000000000004">
      <c r="C11" t="s">
        <v>6</v>
      </c>
      <c r="D11" s="3">
        <v>0.03</v>
      </c>
      <c r="E11" s="3"/>
    </row>
    <row r="12" spans="3:7" x14ac:dyDescent="0.55000000000000004">
      <c r="C12" t="s">
        <v>7</v>
      </c>
      <c r="D12" t="b">
        <v>1</v>
      </c>
    </row>
    <row r="13" spans="3:7" x14ac:dyDescent="0.55000000000000004">
      <c r="C13" t="s">
        <v>8</v>
      </c>
      <c r="D13">
        <v>20</v>
      </c>
    </row>
    <row r="14" spans="3:7" x14ac:dyDescent="0.55000000000000004">
      <c r="D14" s="4"/>
    </row>
    <row r="15" spans="3:7" x14ac:dyDescent="0.55000000000000004">
      <c r="D15" s="4"/>
    </row>
    <row r="16" spans="3:7" x14ac:dyDescent="0.55000000000000004">
      <c r="D16" s="4"/>
    </row>
    <row r="17" spans="2:14" x14ac:dyDescent="0.55000000000000004">
      <c r="D17" s="4"/>
    </row>
    <row r="18" spans="2:14" x14ac:dyDescent="0.55000000000000004">
      <c r="D18" s="4"/>
    </row>
    <row r="19" spans="2:14" x14ac:dyDescent="0.55000000000000004">
      <c r="D19" s="4"/>
    </row>
    <row r="20" spans="2:14" x14ac:dyDescent="0.55000000000000004">
      <c r="D20" s="4"/>
    </row>
    <row r="21" spans="2:14" x14ac:dyDescent="0.55000000000000004">
      <c r="D21" s="4"/>
    </row>
    <row r="22" spans="2:14" x14ac:dyDescent="0.55000000000000004">
      <c r="D22" s="4"/>
    </row>
    <row r="23" spans="2:14" x14ac:dyDescent="0.55000000000000004">
      <c r="D23" s="4"/>
    </row>
    <row r="24" spans="2:14" x14ac:dyDescent="0.55000000000000004">
      <c r="D24" s="4"/>
    </row>
    <row r="25" spans="2:14" x14ac:dyDescent="0.55000000000000004">
      <c r="D25" s="4"/>
    </row>
    <row r="26" spans="2:14" x14ac:dyDescent="0.55000000000000004">
      <c r="D26" s="4"/>
    </row>
    <row r="27" spans="2:14" x14ac:dyDescent="0.55000000000000004">
      <c r="D27" s="4"/>
    </row>
    <row r="28" spans="2:14" x14ac:dyDescent="0.55000000000000004">
      <c r="D28" s="4"/>
    </row>
    <row r="29" spans="2:14" x14ac:dyDescent="0.55000000000000004">
      <c r="D29" s="4"/>
    </row>
    <row r="30" spans="2:14" x14ac:dyDescent="0.55000000000000004">
      <c r="D30" s="4"/>
    </row>
    <row r="31" spans="2:14" x14ac:dyDescent="0.55000000000000004">
      <c r="B31" t="s">
        <v>11</v>
      </c>
      <c r="C31" t="s">
        <v>24</v>
      </c>
      <c r="D31" t="s">
        <v>26</v>
      </c>
      <c r="E31" t="s">
        <v>13</v>
      </c>
      <c r="F31" t="s">
        <v>14</v>
      </c>
      <c r="G31" t="s">
        <v>15</v>
      </c>
      <c r="H31" t="s">
        <v>16</v>
      </c>
      <c r="I31" t="s">
        <v>10</v>
      </c>
      <c r="J31" t="s">
        <v>18</v>
      </c>
      <c r="K31" t="s">
        <v>27</v>
      </c>
      <c r="L31" t="s">
        <v>19</v>
      </c>
      <c r="M31" t="s">
        <v>20</v>
      </c>
      <c r="N31" t="s">
        <v>25</v>
      </c>
    </row>
    <row r="32" spans="2:14" x14ac:dyDescent="0.55000000000000004">
      <c r="B32">
        <v>1</v>
      </c>
      <c r="C32" s="7">
        <v>1000</v>
      </c>
      <c r="D32" s="4">
        <f>$D$4*F32</f>
        <v>0.5</v>
      </c>
      <c r="E32" s="4">
        <f>C32*D32</f>
        <v>500</v>
      </c>
      <c r="F32" s="5">
        <f>$D$6</f>
        <v>0.05</v>
      </c>
      <c r="G32" s="6">
        <f>E33/(M32)</f>
        <v>5.2164204545454555E-2</v>
      </c>
      <c r="H32" s="4">
        <f>IF($D$12,(E32*(1-$D$7))+(C32*$D$4),(C32*$D$4))</f>
        <v>10425</v>
      </c>
      <c r="I32" s="4">
        <f>$D$10</f>
        <v>12000</v>
      </c>
      <c r="J32" s="4">
        <f t="shared" ref="J32:J63" si="0">H32+I32</f>
        <v>22425</v>
      </c>
      <c r="K32" s="9">
        <f>IF($D$12, C32+(((I32+E32*(1-$D$7))/N32)), C32+(I32/N32))</f>
        <v>2206.3106796116504</v>
      </c>
      <c r="L32" s="4">
        <f>E32</f>
        <v>500</v>
      </c>
      <c r="M32" s="4">
        <f>I32+($D$4*$D$5)</f>
        <v>22000</v>
      </c>
      <c r="N32" s="4">
        <f>D4*(1+$D$11)</f>
        <v>10.3</v>
      </c>
    </row>
    <row r="33" spans="2:14" x14ac:dyDescent="0.55000000000000004">
      <c r="B33">
        <f>B32+1</f>
        <v>2</v>
      </c>
      <c r="C33" s="7">
        <f>+K32</f>
        <v>2206.3106796116504</v>
      </c>
      <c r="D33" s="4">
        <f t="shared" ref="D33:D64" si="1">N32*F33</f>
        <v>0.52015000000000011</v>
      </c>
      <c r="E33" s="4">
        <f t="shared" ref="E33:E96" si="2">C33*D33</f>
        <v>1147.6125000000002</v>
      </c>
      <c r="F33" s="5">
        <f>F32*(1+$D$8)</f>
        <v>5.0500000000000003E-2</v>
      </c>
      <c r="G33" s="6">
        <f t="shared" ref="G33:G96" si="3">E34/(M33)</f>
        <v>5.4578681264062505E-2</v>
      </c>
      <c r="H33" s="4">
        <f>IF($D$12, (E33*(1-$D$7))+(C33*N32), (C33*N32))</f>
        <v>23700.470625000002</v>
      </c>
      <c r="I33" s="4">
        <f>$D$10</f>
        <v>12000</v>
      </c>
      <c r="J33" s="4">
        <f t="shared" si="0"/>
        <v>35700.470625000002</v>
      </c>
      <c r="K33" s="9">
        <f t="shared" ref="K33:K96" si="4">IF($D$12, C33+(((I33+E33*(1-$D$7))/N33)), C33+(I33/N33))</f>
        <v>3429.3732326326699</v>
      </c>
      <c r="L33" s="4">
        <f>L32+E33</f>
        <v>1647.6125000000002</v>
      </c>
      <c r="M33" s="4">
        <f>I33+M32</f>
        <v>34000</v>
      </c>
      <c r="N33" s="4">
        <f>N32*(1+$D$11)</f>
        <v>10.609000000000002</v>
      </c>
    </row>
    <row r="34" spans="2:14" x14ac:dyDescent="0.55000000000000004">
      <c r="B34">
        <f t="shared" ref="B34:B97" si="5">B33+1</f>
        <v>3</v>
      </c>
      <c r="C34" s="7">
        <f t="shared" ref="C34:C97" si="6">+K33</f>
        <v>3429.3732326326699</v>
      </c>
      <c r="D34" s="4">
        <f t="shared" si="1"/>
        <v>0.5411120450000001</v>
      </c>
      <c r="E34" s="4">
        <f t="shared" si="2"/>
        <v>1855.6751629781252</v>
      </c>
      <c r="F34" s="5">
        <f t="shared" ref="F34:F97" si="7">F33*(1+$D$8)</f>
        <v>5.1005000000000002E-2</v>
      </c>
      <c r="G34" s="6">
        <f t="shared" si="3"/>
        <v>5.7171638935435511E-2</v>
      </c>
      <c r="H34" s="4">
        <f t="shared" ref="H34:H97" si="8">IF($D$12, (E34*(1-$D$7))+(C34*N33), (C34*N33))</f>
        <v>37959.544513531408</v>
      </c>
      <c r="I34" s="4">
        <f t="shared" ref="I34:I97" si="9">$D$10</f>
        <v>12000</v>
      </c>
      <c r="J34" s="4">
        <f t="shared" si="0"/>
        <v>49959.544513531408</v>
      </c>
      <c r="K34" s="9">
        <f t="shared" si="4"/>
        <v>4671.8907039252617</v>
      </c>
      <c r="L34" s="4">
        <f t="shared" ref="L34:L97" si="10">L33+E34</f>
        <v>3503.2876629781254</v>
      </c>
      <c r="M34" s="4">
        <f t="shared" ref="M34:M97" si="11">I34+M33</f>
        <v>46000</v>
      </c>
      <c r="N34" s="4">
        <f t="shared" ref="N34:N97" si="12">N33*(1+$D$11)</f>
        <v>10.927270000000002</v>
      </c>
    </row>
    <row r="35" spans="2:14" x14ac:dyDescent="0.55000000000000004">
      <c r="B35">
        <f t="shared" si="5"/>
        <v>4</v>
      </c>
      <c r="C35" s="7">
        <f t="shared" si="6"/>
        <v>4671.8907039252617</v>
      </c>
      <c r="D35" s="4">
        <f t="shared" si="1"/>
        <v>0.56291886041350014</v>
      </c>
      <c r="E35" s="4">
        <f t="shared" si="2"/>
        <v>2629.8953910300334</v>
      </c>
      <c r="F35" s="5">
        <f t="shared" si="7"/>
        <v>5.151505E-2</v>
      </c>
      <c r="G35" s="6">
        <f t="shared" si="3"/>
        <v>5.9940542553525239E-2</v>
      </c>
      <c r="H35" s="4">
        <f t="shared" si="8"/>
        <v>53286.42221465693</v>
      </c>
      <c r="I35" s="4">
        <f t="shared" si="9"/>
        <v>12000</v>
      </c>
      <c r="J35" s="4">
        <f t="shared" si="0"/>
        <v>65286.42221465693</v>
      </c>
      <c r="K35" s="9">
        <f t="shared" si="4"/>
        <v>5936.6885407698728</v>
      </c>
      <c r="L35" s="4">
        <f t="shared" si="10"/>
        <v>6133.1830540081592</v>
      </c>
      <c r="M35" s="4">
        <f t="shared" si="11"/>
        <v>58000</v>
      </c>
      <c r="N35" s="4">
        <f t="shared" si="12"/>
        <v>11.255088100000002</v>
      </c>
    </row>
    <row r="36" spans="2:14" x14ac:dyDescent="0.55000000000000004">
      <c r="B36">
        <f t="shared" si="5"/>
        <v>5</v>
      </c>
      <c r="C36" s="7">
        <f t="shared" si="6"/>
        <v>5936.6885407698728</v>
      </c>
      <c r="D36" s="4">
        <f t="shared" si="1"/>
        <v>0.5856044904881641</v>
      </c>
      <c r="E36" s="4">
        <f t="shared" si="2"/>
        <v>3476.5514681044638</v>
      </c>
      <c r="F36" s="5">
        <f t="shared" si="7"/>
        <v>5.2030200499999998E-2</v>
      </c>
      <c r="G36" s="6">
        <f t="shared" si="3"/>
        <v>6.2893612428106455E-2</v>
      </c>
      <c r="H36" s="4">
        <f t="shared" si="8"/>
        <v>69773.021296514169</v>
      </c>
      <c r="I36" s="4">
        <f t="shared" si="9"/>
        <v>12000</v>
      </c>
      <c r="J36" s="4">
        <f t="shared" si="0"/>
        <v>81773.021296514169</v>
      </c>
      <c r="K36" s="9">
        <f t="shared" si="4"/>
        <v>7226.7259080696676</v>
      </c>
      <c r="L36" s="4">
        <f t="shared" si="10"/>
        <v>9609.7345221126234</v>
      </c>
      <c r="M36" s="4">
        <f t="shared" si="11"/>
        <v>70000</v>
      </c>
      <c r="N36" s="4">
        <f t="shared" si="12"/>
        <v>11.592740743000002</v>
      </c>
    </row>
    <row r="37" spans="2:14" x14ac:dyDescent="0.55000000000000004">
      <c r="B37">
        <f t="shared" si="5"/>
        <v>6</v>
      </c>
      <c r="C37" s="7">
        <f t="shared" si="6"/>
        <v>7226.7259080696676</v>
      </c>
      <c r="D37" s="4">
        <f t="shared" si="1"/>
        <v>0.6092043514548372</v>
      </c>
      <c r="E37" s="4">
        <f t="shared" si="2"/>
        <v>4402.5528699674514</v>
      </c>
      <c r="F37" s="5">
        <f t="shared" si="7"/>
        <v>5.2550502504999999E-2</v>
      </c>
      <c r="G37" s="6">
        <f t="shared" si="3"/>
        <v>6.6042771717974388E-2</v>
      </c>
      <c r="H37" s="4">
        <f t="shared" si="8"/>
        <v>87519.729812445265</v>
      </c>
      <c r="I37" s="4">
        <f t="shared" si="9"/>
        <v>12000</v>
      </c>
      <c r="J37" s="4">
        <f t="shared" si="0"/>
        <v>99519.729812445265</v>
      </c>
      <c r="K37" s="9">
        <f t="shared" si="4"/>
        <v>8545.1078571043436</v>
      </c>
      <c r="L37" s="4">
        <f t="shared" si="10"/>
        <v>14012.287392080074</v>
      </c>
      <c r="M37" s="4">
        <f t="shared" si="11"/>
        <v>82000</v>
      </c>
      <c r="N37" s="4">
        <f t="shared" si="12"/>
        <v>11.940522965290002</v>
      </c>
    </row>
    <row r="38" spans="2:14" x14ac:dyDescent="0.55000000000000004">
      <c r="B38">
        <f t="shared" si="5"/>
        <v>7</v>
      </c>
      <c r="C38" s="7">
        <f t="shared" si="6"/>
        <v>8545.1078571043436</v>
      </c>
      <c r="D38" s="4">
        <f t="shared" si="1"/>
        <v>0.63375528681846705</v>
      </c>
      <c r="E38" s="4">
        <f t="shared" si="2"/>
        <v>5415.5072808738996</v>
      </c>
      <c r="F38" s="5">
        <f t="shared" si="7"/>
        <v>5.3076007530049998E-2</v>
      </c>
      <c r="G38" s="6">
        <f t="shared" si="3"/>
        <v>6.9402075529655119E-2</v>
      </c>
      <c r="H38" s="4">
        <f t="shared" si="8"/>
        <v>106636.23779737727</v>
      </c>
      <c r="I38" s="4">
        <f t="shared" si="9"/>
        <v>12000</v>
      </c>
      <c r="J38" s="4">
        <f t="shared" si="0"/>
        <v>118636.23779737727</v>
      </c>
      <c r="K38" s="9">
        <f t="shared" si="4"/>
        <v>9895.0984256905867</v>
      </c>
      <c r="L38" s="4">
        <f t="shared" si="10"/>
        <v>19427.794672953973</v>
      </c>
      <c r="M38" s="4">
        <f t="shared" si="11"/>
        <v>94000</v>
      </c>
      <c r="N38" s="4">
        <f t="shared" si="12"/>
        <v>12.298738654248703</v>
      </c>
    </row>
    <row r="39" spans="2:14" x14ac:dyDescent="0.55000000000000004">
      <c r="B39">
        <f t="shared" si="5"/>
        <v>8</v>
      </c>
      <c r="C39" s="7">
        <f t="shared" si="6"/>
        <v>9895.0984256905867</v>
      </c>
      <c r="D39" s="4">
        <f t="shared" si="1"/>
        <v>0.65929562487725135</v>
      </c>
      <c r="E39" s="4">
        <f t="shared" si="2"/>
        <v>6523.7950997875814</v>
      </c>
      <c r="F39" s="5">
        <f t="shared" si="7"/>
        <v>5.3606767605350499E-2</v>
      </c>
      <c r="G39" s="6">
        <f t="shared" si="3"/>
        <v>7.2987285987346093E-2</v>
      </c>
      <c r="H39" s="4">
        <f t="shared" si="8"/>
        <v>127242.45533045575</v>
      </c>
      <c r="I39" s="4">
        <f t="shared" si="9"/>
        <v>12000</v>
      </c>
      <c r="J39" s="4">
        <f t="shared" si="0"/>
        <v>139242.45533045573</v>
      </c>
      <c r="K39" s="9">
        <f t="shared" si="4"/>
        <v>11280.134754903576</v>
      </c>
      <c r="L39" s="4">
        <f t="shared" si="10"/>
        <v>25951.589772741554</v>
      </c>
      <c r="M39" s="4">
        <f t="shared" si="11"/>
        <v>106000</v>
      </c>
      <c r="N39" s="4">
        <f t="shared" si="12"/>
        <v>12.667700813876165</v>
      </c>
    </row>
    <row r="40" spans="2:14" x14ac:dyDescent="0.55000000000000004">
      <c r="B40">
        <f t="shared" si="5"/>
        <v>9</v>
      </c>
      <c r="C40" s="7">
        <f t="shared" si="6"/>
        <v>11280.134754903576</v>
      </c>
      <c r="D40" s="4">
        <f t="shared" si="1"/>
        <v>0.68586523855980464</v>
      </c>
      <c r="E40" s="4">
        <f t="shared" si="2"/>
        <v>7736.6523146586851</v>
      </c>
      <c r="F40" s="5">
        <f t="shared" si="7"/>
        <v>5.4142835281404005E-2</v>
      </c>
      <c r="G40" s="6">
        <f t="shared" si="3"/>
        <v>7.6815785857186125E-2</v>
      </c>
      <c r="H40" s="4">
        <f t="shared" si="8"/>
        <v>149469.52668278472</v>
      </c>
      <c r="I40" s="4">
        <f t="shared" si="9"/>
        <v>12000</v>
      </c>
      <c r="J40" s="4">
        <f t="shared" si="0"/>
        <v>161469.52668278472</v>
      </c>
      <c r="K40" s="9">
        <f t="shared" si="4"/>
        <v>12703.842315549682</v>
      </c>
      <c r="L40" s="4">
        <f t="shared" si="10"/>
        <v>33688.242087400242</v>
      </c>
      <c r="M40" s="4">
        <f t="shared" si="11"/>
        <v>118000</v>
      </c>
      <c r="N40" s="4">
        <f t="shared" si="12"/>
        <v>13.047731838292449</v>
      </c>
    </row>
    <row r="41" spans="2:14" x14ac:dyDescent="0.55000000000000004">
      <c r="B41">
        <f t="shared" si="5"/>
        <v>10</v>
      </c>
      <c r="C41" s="7">
        <f t="shared" si="6"/>
        <v>12703.842315549682</v>
      </c>
      <c r="D41" s="4">
        <f t="shared" si="1"/>
        <v>0.7135056076737647</v>
      </c>
      <c r="E41" s="4">
        <f t="shared" si="2"/>
        <v>9064.2627311479628</v>
      </c>
      <c r="F41" s="5">
        <f t="shared" si="7"/>
        <v>5.4684263634218043E-2</v>
      </c>
      <c r="G41" s="6">
        <f t="shared" si="3"/>
        <v>8.0906620491561637E-2</v>
      </c>
      <c r="H41" s="4">
        <f t="shared" si="8"/>
        <v>173460.95117072025</v>
      </c>
      <c r="I41" s="4">
        <f t="shared" si="9"/>
        <v>12000</v>
      </c>
      <c r="J41" s="4">
        <f t="shared" si="0"/>
        <v>185460.95117072025</v>
      </c>
      <c r="K41" s="9">
        <f t="shared" si="4"/>
        <v>14170.051346433904</v>
      </c>
      <c r="L41" s="4">
        <f t="shared" si="10"/>
        <v>42752.504818548201</v>
      </c>
      <c r="M41" s="4">
        <f t="shared" si="11"/>
        <v>130000</v>
      </c>
      <c r="N41" s="4">
        <f t="shared" si="12"/>
        <v>13.439163793441223</v>
      </c>
    </row>
    <row r="42" spans="2:14" x14ac:dyDescent="0.55000000000000004">
      <c r="B42">
        <f t="shared" si="5"/>
        <v>11</v>
      </c>
      <c r="C42" s="7">
        <f t="shared" si="6"/>
        <v>14170.051346433904</v>
      </c>
      <c r="D42" s="4">
        <f t="shared" si="1"/>
        <v>0.74225988366301743</v>
      </c>
      <c r="E42" s="4">
        <f t="shared" si="2"/>
        <v>10517.860663903013</v>
      </c>
      <c r="F42" s="5">
        <f t="shared" si="7"/>
        <v>5.5231106270560222E-2</v>
      </c>
      <c r="G42" s="6">
        <f t="shared" si="3"/>
        <v>8.5280600957006972E-2</v>
      </c>
      <c r="H42" s="4">
        <f t="shared" si="8"/>
        <v>199373.82257051513</v>
      </c>
      <c r="I42" s="4">
        <f t="shared" si="9"/>
        <v>12000</v>
      </c>
      <c r="J42" s="4">
        <f t="shared" si="0"/>
        <v>211373.82257051513</v>
      </c>
      <c r="K42" s="9">
        <f t="shared" si="4"/>
        <v>15682.814616224319</v>
      </c>
      <c r="L42" s="4">
        <f t="shared" si="10"/>
        <v>53270.365482451212</v>
      </c>
      <c r="M42" s="4">
        <f t="shared" si="11"/>
        <v>142000</v>
      </c>
      <c r="N42" s="4">
        <f t="shared" si="12"/>
        <v>13.84233870724446</v>
      </c>
    </row>
    <row r="43" spans="2:14" x14ac:dyDescent="0.55000000000000004">
      <c r="B43">
        <f t="shared" si="5"/>
        <v>12</v>
      </c>
      <c r="C43" s="7">
        <f t="shared" si="6"/>
        <v>15682.814616224319</v>
      </c>
      <c r="D43" s="4">
        <f t="shared" si="1"/>
        <v>0.77217295697463706</v>
      </c>
      <c r="E43" s="4">
        <f t="shared" si="2"/>
        <v>12109.84533589499</v>
      </c>
      <c r="F43" s="5">
        <f t="shared" si="7"/>
        <v>5.5783417333265826E-2</v>
      </c>
      <c r="G43" s="6">
        <f t="shared" si="3"/>
        <v>8.9960444068312079E-2</v>
      </c>
      <c r="H43" s="4">
        <f t="shared" si="8"/>
        <v>227380.2003362118</v>
      </c>
      <c r="I43" s="4">
        <f t="shared" si="9"/>
        <v>12000</v>
      </c>
      <c r="J43" s="4">
        <f t="shared" si="0"/>
        <v>239380.2003362118</v>
      </c>
      <c r="K43" s="9">
        <f t="shared" si="4"/>
        <v>17246.426631477749</v>
      </c>
      <c r="L43" s="4">
        <f t="shared" si="10"/>
        <v>65380.210818346204</v>
      </c>
      <c r="M43" s="4">
        <f t="shared" si="11"/>
        <v>154000</v>
      </c>
      <c r="N43" s="4">
        <f t="shared" si="12"/>
        <v>14.257608868461794</v>
      </c>
    </row>
    <row r="44" spans="2:14" x14ac:dyDescent="0.55000000000000004">
      <c r="B44">
        <f t="shared" si="5"/>
        <v>13</v>
      </c>
      <c r="C44" s="7">
        <f t="shared" si="6"/>
        <v>17246.426631477749</v>
      </c>
      <c r="D44" s="4">
        <f t="shared" si="1"/>
        <v>0.80329152714071506</v>
      </c>
      <c r="E44" s="4">
        <f t="shared" si="2"/>
        <v>13853.908386520059</v>
      </c>
      <c r="F44" s="5">
        <f t="shared" si="7"/>
        <v>5.6341251506598487E-2</v>
      </c>
      <c r="G44" s="6">
        <f t="shared" si="3"/>
        <v>9.4970940147953944E-2</v>
      </c>
      <c r="H44" s="4">
        <f t="shared" si="8"/>
        <v>257668.62741877488</v>
      </c>
      <c r="I44" s="4">
        <f t="shared" si="9"/>
        <v>12000</v>
      </c>
      <c r="J44" s="4">
        <f t="shared" si="0"/>
        <v>269668.62741877488</v>
      </c>
      <c r="K44" s="9">
        <f t="shared" si="4"/>
        <v>18865.444425264763</v>
      </c>
      <c r="L44" s="4">
        <f t="shared" si="10"/>
        <v>79234.119204866263</v>
      </c>
      <c r="M44" s="4">
        <f t="shared" si="11"/>
        <v>166000</v>
      </c>
      <c r="N44" s="4">
        <f t="shared" si="12"/>
        <v>14.685337134515649</v>
      </c>
    </row>
    <row r="45" spans="2:14" x14ac:dyDescent="0.55000000000000004">
      <c r="B45">
        <f t="shared" si="5"/>
        <v>14</v>
      </c>
      <c r="C45" s="7">
        <f t="shared" si="6"/>
        <v>18865.444425264763</v>
      </c>
      <c r="D45" s="4">
        <f t="shared" si="1"/>
        <v>0.83566417568448581</v>
      </c>
      <c r="E45" s="4">
        <f t="shared" si="2"/>
        <v>15765.176064560355</v>
      </c>
      <c r="F45" s="5">
        <f t="shared" si="7"/>
        <v>5.6904664021664469E-2</v>
      </c>
      <c r="G45" s="6">
        <f t="shared" si="3"/>
        <v>0.10033914539563285</v>
      </c>
      <c r="H45" s="4">
        <f t="shared" si="8"/>
        <v>290445.81123235816</v>
      </c>
      <c r="I45" s="4">
        <f t="shared" si="9"/>
        <v>12000</v>
      </c>
      <c r="J45" s="4">
        <f t="shared" si="0"/>
        <v>302445.81123235816</v>
      </c>
      <c r="K45" s="9">
        <f t="shared" si="4"/>
        <v>20544.710073939546</v>
      </c>
      <c r="L45" s="4">
        <f t="shared" si="10"/>
        <v>94999.295269426613</v>
      </c>
      <c r="M45" s="4">
        <f t="shared" si="11"/>
        <v>178000</v>
      </c>
      <c r="N45" s="4">
        <f t="shared" si="12"/>
        <v>15.125897248551119</v>
      </c>
    </row>
    <row r="46" spans="2:14" x14ac:dyDescent="0.55000000000000004">
      <c r="B46">
        <f t="shared" si="5"/>
        <v>15</v>
      </c>
      <c r="C46" s="7">
        <f t="shared" si="6"/>
        <v>20544.710073939546</v>
      </c>
      <c r="D46" s="4">
        <f t="shared" si="1"/>
        <v>0.86934144196457075</v>
      </c>
      <c r="E46" s="4">
        <f t="shared" si="2"/>
        <v>17860.367880422647</v>
      </c>
      <c r="F46" s="5">
        <f t="shared" si="7"/>
        <v>5.7473710661881117E-2</v>
      </c>
      <c r="G46" s="6">
        <f t="shared" si="3"/>
        <v>0.10609459850765081</v>
      </c>
      <c r="H46" s="4">
        <f t="shared" si="8"/>
        <v>325938.48627804191</v>
      </c>
      <c r="I46" s="4">
        <f t="shared" si="9"/>
        <v>12000</v>
      </c>
      <c r="J46" s="4">
        <f t="shared" si="0"/>
        <v>337938.48627804191</v>
      </c>
      <c r="K46" s="9">
        <f t="shared" si="4"/>
        <v>22289.375104076345</v>
      </c>
      <c r="L46" s="4">
        <f t="shared" si="10"/>
        <v>112859.66314984926</v>
      </c>
      <c r="M46" s="4">
        <f t="shared" si="11"/>
        <v>190000</v>
      </c>
      <c r="N46" s="4">
        <f t="shared" si="12"/>
        <v>15.579674166007653</v>
      </c>
    </row>
    <row r="47" spans="2:14" x14ac:dyDescent="0.55000000000000004">
      <c r="B47">
        <f t="shared" si="5"/>
        <v>16</v>
      </c>
      <c r="C47" s="7">
        <f t="shared" si="6"/>
        <v>22289.375104076345</v>
      </c>
      <c r="D47" s="4">
        <f t="shared" si="1"/>
        <v>0.90437590207574292</v>
      </c>
      <c r="E47" s="4">
        <f t="shared" si="2"/>
        <v>20157.973716453653</v>
      </c>
      <c r="F47" s="5">
        <f t="shared" si="7"/>
        <v>5.8048447768499926E-2</v>
      </c>
      <c r="G47" s="6">
        <f t="shared" si="3"/>
        <v>0.11226956261453933</v>
      </c>
      <c r="H47" s="4">
        <f t="shared" si="8"/>
        <v>364395.47914441797</v>
      </c>
      <c r="I47" s="4">
        <f t="shared" si="9"/>
        <v>12000</v>
      </c>
      <c r="J47" s="4">
        <f t="shared" si="0"/>
        <v>376395.47914441797</v>
      </c>
      <c r="K47" s="9">
        <f t="shared" si="4"/>
        <v>24104.926967590247</v>
      </c>
      <c r="L47" s="4">
        <f t="shared" si="10"/>
        <v>133017.63686630293</v>
      </c>
      <c r="M47" s="4">
        <f t="shared" si="11"/>
        <v>202000</v>
      </c>
      <c r="N47" s="4">
        <f t="shared" si="12"/>
        <v>16.047064390987885</v>
      </c>
    </row>
    <row r="48" spans="2:14" x14ac:dyDescent="0.55000000000000004">
      <c r="B48">
        <f t="shared" si="5"/>
        <v>17</v>
      </c>
      <c r="C48" s="7">
        <f t="shared" si="6"/>
        <v>24104.926967590247</v>
      </c>
      <c r="D48" s="4">
        <f t="shared" si="1"/>
        <v>0.94082225092939553</v>
      </c>
      <c r="E48" s="4">
        <f t="shared" si="2"/>
        <v>22678.451648136943</v>
      </c>
      <c r="F48" s="5">
        <f t="shared" si="7"/>
        <v>5.8628932246184928E-2</v>
      </c>
      <c r="G48" s="6">
        <f t="shared" si="3"/>
        <v>0.11889929447047735</v>
      </c>
      <c r="H48" s="4">
        <f t="shared" si="8"/>
        <v>406089.99908989744</v>
      </c>
      <c r="I48" s="4">
        <f t="shared" si="9"/>
        <v>12000</v>
      </c>
      <c r="J48" s="4">
        <f t="shared" si="0"/>
        <v>418089.99908989744</v>
      </c>
      <c r="K48" s="9">
        <f t="shared" si="4"/>
        <v>25997.217780744526</v>
      </c>
      <c r="L48" s="4">
        <f t="shared" si="10"/>
        <v>155696.08851443988</v>
      </c>
      <c r="M48" s="4">
        <f t="shared" si="11"/>
        <v>214000</v>
      </c>
      <c r="N48" s="4">
        <f t="shared" si="12"/>
        <v>16.52847632271752</v>
      </c>
    </row>
    <row r="49" spans="2:14" x14ac:dyDescent="0.55000000000000004">
      <c r="B49">
        <f t="shared" si="5"/>
        <v>18</v>
      </c>
      <c r="C49" s="7">
        <f t="shared" si="6"/>
        <v>25997.217780744526</v>
      </c>
      <c r="D49" s="4">
        <f t="shared" si="1"/>
        <v>0.97873738764185014</v>
      </c>
      <c r="E49" s="4">
        <f t="shared" si="2"/>
        <v>25444.449016682152</v>
      </c>
      <c r="F49" s="5">
        <f t="shared" si="7"/>
        <v>5.9215221568646781E-2</v>
      </c>
      <c r="G49" s="6">
        <f t="shared" si="3"/>
        <v>0.12602234344947782</v>
      </c>
      <c r="H49" s="4">
        <f t="shared" si="8"/>
        <v>451322.18020974664</v>
      </c>
      <c r="I49" s="4">
        <f t="shared" si="9"/>
        <v>12000</v>
      </c>
      <c r="J49" s="4">
        <f t="shared" si="0"/>
        <v>463322.18020974664</v>
      </c>
      <c r="K49" s="9">
        <f t="shared" si="4"/>
        <v>27972.495542308217</v>
      </c>
      <c r="L49" s="4">
        <f t="shared" si="10"/>
        <v>181140.53753112204</v>
      </c>
      <c r="M49" s="4">
        <f t="shared" si="11"/>
        <v>226000</v>
      </c>
      <c r="N49" s="4">
        <f t="shared" si="12"/>
        <v>17.024330612399044</v>
      </c>
    </row>
    <row r="50" spans="2:14" x14ac:dyDescent="0.55000000000000004">
      <c r="B50">
        <f t="shared" si="5"/>
        <v>19</v>
      </c>
      <c r="C50" s="7">
        <f t="shared" si="6"/>
        <v>27972.495542308217</v>
      </c>
      <c r="D50" s="4">
        <f t="shared" si="1"/>
        <v>1.0181805043638166</v>
      </c>
      <c r="E50" s="4">
        <f t="shared" si="2"/>
        <v>28481.049619581991</v>
      </c>
      <c r="F50" s="5">
        <f t="shared" si="7"/>
        <v>5.9807373784333248E-2</v>
      </c>
      <c r="G50" s="6">
        <f t="shared" si="3"/>
        <v>0.13368088342631768</v>
      </c>
      <c r="H50" s="4">
        <f t="shared" si="8"/>
        <v>500421.90434275829</v>
      </c>
      <c r="I50" s="4">
        <f t="shared" si="9"/>
        <v>12000</v>
      </c>
      <c r="J50" s="4">
        <f t="shared" si="0"/>
        <v>512421.90434275829</v>
      </c>
      <c r="K50" s="9">
        <f t="shared" si="4"/>
        <v>30037.438067776224</v>
      </c>
      <c r="L50" s="4">
        <f t="shared" si="10"/>
        <v>209621.58715070403</v>
      </c>
      <c r="M50" s="4">
        <f t="shared" si="11"/>
        <v>238000</v>
      </c>
      <c r="N50" s="4">
        <f t="shared" si="12"/>
        <v>17.535060530771016</v>
      </c>
    </row>
    <row r="51" spans="2:14" x14ac:dyDescent="0.55000000000000004">
      <c r="B51">
        <f t="shared" si="5"/>
        <v>20</v>
      </c>
      <c r="C51" s="7">
        <f t="shared" si="6"/>
        <v>30037.438067776224</v>
      </c>
      <c r="D51" s="4">
        <f t="shared" si="1"/>
        <v>1.0592131786896783</v>
      </c>
      <c r="E51" s="4">
        <f t="shared" si="2"/>
        <v>31816.050255463604</v>
      </c>
      <c r="F51" s="5">
        <f t="shared" si="7"/>
        <v>6.0405447522176581E-2</v>
      </c>
      <c r="G51" s="6">
        <f t="shared" si="3"/>
        <v>0.14192108111638441</v>
      </c>
      <c r="H51" s="4">
        <f t="shared" si="8"/>
        <v>553751.93742488581</v>
      </c>
      <c r="I51" s="4">
        <f t="shared" si="9"/>
        <v>12000</v>
      </c>
      <c r="J51" s="4">
        <f t="shared" si="0"/>
        <v>565751.93742488581</v>
      </c>
      <c r="K51" s="9">
        <f t="shared" si="4"/>
        <v>32199.189900535875</v>
      </c>
      <c r="L51" s="4">
        <f t="shared" si="10"/>
        <v>241437.63740616763</v>
      </c>
      <c r="M51" s="4">
        <f t="shared" si="11"/>
        <v>250000</v>
      </c>
      <c r="N51" s="4">
        <f t="shared" si="12"/>
        <v>18.061112346694149</v>
      </c>
    </row>
    <row r="52" spans="2:14" x14ac:dyDescent="0.55000000000000004">
      <c r="B52">
        <f t="shared" si="5"/>
        <v>21</v>
      </c>
      <c r="C52" s="7">
        <f t="shared" si="6"/>
        <v>32199.189900535875</v>
      </c>
      <c r="D52" s="4">
        <f t="shared" si="1"/>
        <v>1.1018994697908726</v>
      </c>
      <c r="E52" s="4">
        <f t="shared" si="2"/>
        <v>35480.270279096105</v>
      </c>
      <c r="F52" s="5">
        <f t="shared" si="7"/>
        <v>6.1009501997398345E-2</v>
      </c>
      <c r="G52" s="6">
        <f t="shared" si="3"/>
        <v>0.15079350495693777</v>
      </c>
      <c r="H52" s="4">
        <f t="shared" si="8"/>
        <v>611711.41600334982</v>
      </c>
      <c r="I52" s="4">
        <f t="shared" si="9"/>
        <v>12000</v>
      </c>
      <c r="J52" s="4">
        <f t="shared" si="0"/>
        <v>623711.41600334982</v>
      </c>
      <c r="K52" s="9">
        <f t="shared" si="4"/>
        <v>34465.402487421554</v>
      </c>
      <c r="L52" s="4">
        <f t="shared" si="10"/>
        <v>276917.90768526372</v>
      </c>
      <c r="M52" s="4">
        <f t="shared" si="11"/>
        <v>262000</v>
      </c>
      <c r="N52" s="4">
        <f t="shared" si="12"/>
        <v>18.602945717094972</v>
      </c>
    </row>
    <row r="53" spans="2:14" x14ac:dyDescent="0.55000000000000004">
      <c r="B53">
        <f t="shared" si="5"/>
        <v>22</v>
      </c>
      <c r="C53" s="7">
        <f t="shared" si="6"/>
        <v>34465.402487421554</v>
      </c>
      <c r="D53" s="4">
        <f t="shared" si="1"/>
        <v>1.1463060184234448</v>
      </c>
      <c r="E53" s="4">
        <f t="shared" si="2"/>
        <v>39507.898298717693</v>
      </c>
      <c r="F53" s="5">
        <f t="shared" si="7"/>
        <v>6.1619597017372331E-2</v>
      </c>
      <c r="G53" s="6">
        <f t="shared" si="3"/>
        <v>0.16035357915662327</v>
      </c>
      <c r="H53" s="4">
        <f t="shared" si="8"/>
        <v>674739.72514524322</v>
      </c>
      <c r="I53" s="4">
        <f t="shared" si="9"/>
        <v>12000</v>
      </c>
      <c r="J53" s="4">
        <f t="shared" si="0"/>
        <v>686739.72514524322</v>
      </c>
      <c r="K53" s="9">
        <f t="shared" si="4"/>
        <v>36844.277935537924</v>
      </c>
      <c r="L53" s="4">
        <f t="shared" si="10"/>
        <v>316425.80598398141</v>
      </c>
      <c r="M53" s="4">
        <f t="shared" si="11"/>
        <v>274000</v>
      </c>
      <c r="N53" s="4">
        <f t="shared" si="12"/>
        <v>19.161034088607821</v>
      </c>
    </row>
    <row r="54" spans="2:14" x14ac:dyDescent="0.55000000000000004">
      <c r="B54">
        <f t="shared" si="5"/>
        <v>23</v>
      </c>
      <c r="C54" s="7">
        <f t="shared" si="6"/>
        <v>36844.277935537924</v>
      </c>
      <c r="D54" s="4">
        <f t="shared" si="1"/>
        <v>1.1925021509659095</v>
      </c>
      <c r="E54" s="4">
        <f t="shared" si="2"/>
        <v>43936.880688914775</v>
      </c>
      <c r="F54" s="5">
        <f t="shared" si="7"/>
        <v>6.2235792987546057E-2</v>
      </c>
      <c r="G54" s="6">
        <f t="shared" si="3"/>
        <v>0.17066208813739148</v>
      </c>
      <c r="H54" s="4">
        <f t="shared" si="8"/>
        <v>743320.81407856068</v>
      </c>
      <c r="I54" s="4">
        <f t="shared" si="9"/>
        <v>12000</v>
      </c>
      <c r="J54" s="4">
        <f t="shared" si="0"/>
        <v>755320.81407856068</v>
      </c>
      <c r="K54" s="9">
        <f t="shared" si="4"/>
        <v>39344.616699882674</v>
      </c>
      <c r="L54" s="4">
        <f t="shared" si="10"/>
        <v>360362.6866728962</v>
      </c>
      <c r="M54" s="4">
        <f t="shared" si="11"/>
        <v>286000</v>
      </c>
      <c r="N54" s="4">
        <f t="shared" si="12"/>
        <v>19.735865111266055</v>
      </c>
    </row>
    <row r="55" spans="2:14" x14ac:dyDescent="0.55000000000000004">
      <c r="B55">
        <f t="shared" si="5"/>
        <v>24</v>
      </c>
      <c r="C55" s="7">
        <f t="shared" si="6"/>
        <v>39344.616699882674</v>
      </c>
      <c r="D55" s="4">
        <f t="shared" si="1"/>
        <v>1.2405599876498357</v>
      </c>
      <c r="E55" s="4">
        <f t="shared" si="2"/>
        <v>48809.357207293964</v>
      </c>
      <c r="F55" s="5">
        <f t="shared" si="7"/>
        <v>6.2858150917421515E-2</v>
      </c>
      <c r="G55" s="6">
        <f t="shared" si="3"/>
        <v>0.18178573725725045</v>
      </c>
      <c r="H55" s="4">
        <f t="shared" si="8"/>
        <v>817988.00166955008</v>
      </c>
      <c r="I55" s="4">
        <f t="shared" si="9"/>
        <v>12000</v>
      </c>
      <c r="J55" s="4">
        <f t="shared" si="0"/>
        <v>829988.00166955008</v>
      </c>
      <c r="K55" s="9">
        <f t="shared" si="4"/>
        <v>41975.869587531764</v>
      </c>
      <c r="L55" s="4">
        <f t="shared" si="10"/>
        <v>409172.04388019018</v>
      </c>
      <c r="M55" s="4">
        <f t="shared" si="11"/>
        <v>298000</v>
      </c>
      <c r="N55" s="4">
        <f t="shared" si="12"/>
        <v>20.327941064604037</v>
      </c>
    </row>
    <row r="56" spans="2:14" x14ac:dyDescent="0.55000000000000004">
      <c r="B56">
        <f t="shared" si="5"/>
        <v>25</v>
      </c>
      <c r="C56" s="7">
        <f t="shared" si="6"/>
        <v>41975.869587531764</v>
      </c>
      <c r="D56" s="4">
        <f t="shared" si="1"/>
        <v>1.290554555152124</v>
      </c>
      <c r="E56" s="4">
        <f t="shared" si="2"/>
        <v>54172.14970266063</v>
      </c>
      <c r="F56" s="5">
        <f t="shared" si="7"/>
        <v>6.3486732426595735E-2</v>
      </c>
      <c r="G56" s="6">
        <f t="shared" si="3"/>
        <v>0.19379777644656224</v>
      </c>
      <c r="H56" s="4">
        <f t="shared" si="8"/>
        <v>899329.33035811223</v>
      </c>
      <c r="I56" s="4">
        <f t="shared" si="9"/>
        <v>12000</v>
      </c>
      <c r="J56" s="4">
        <f t="shared" si="0"/>
        <v>911329.33035811223</v>
      </c>
      <c r="K56" s="9">
        <f t="shared" si="4"/>
        <v>44748.194504379455</v>
      </c>
      <c r="L56" s="4">
        <f t="shared" si="10"/>
        <v>463344.1935828508</v>
      </c>
      <c r="M56" s="4">
        <f t="shared" si="11"/>
        <v>310000</v>
      </c>
      <c r="N56" s="4">
        <f t="shared" si="12"/>
        <v>20.937779296542157</v>
      </c>
    </row>
    <row r="57" spans="2:14" x14ac:dyDescent="0.55000000000000004">
      <c r="B57">
        <f t="shared" si="5"/>
        <v>26</v>
      </c>
      <c r="C57" s="7">
        <f t="shared" si="6"/>
        <v>44748.194504379455</v>
      </c>
      <c r="D57" s="4">
        <f t="shared" si="1"/>
        <v>1.3425639037247548</v>
      </c>
      <c r="E57" s="4">
        <f t="shared" si="2"/>
        <v>60077.310698434296</v>
      </c>
      <c r="F57" s="5">
        <f t="shared" si="7"/>
        <v>6.4121599750861694E-2</v>
      </c>
      <c r="G57" s="6">
        <f t="shared" si="3"/>
        <v>0.20677869422816428</v>
      </c>
      <c r="H57" s="4">
        <f t="shared" si="8"/>
        <v>987993.53454510693</v>
      </c>
      <c r="I57" s="4">
        <f t="shared" si="9"/>
        <v>12000</v>
      </c>
      <c r="J57" s="4">
        <f t="shared" si="0"/>
        <v>999993.53454510693</v>
      </c>
      <c r="K57" s="9">
        <f t="shared" si="4"/>
        <v>47672.518415117309</v>
      </c>
      <c r="L57" s="4">
        <f t="shared" si="10"/>
        <v>523421.5042812851</v>
      </c>
      <c r="M57" s="4">
        <f t="shared" si="11"/>
        <v>322000</v>
      </c>
      <c r="N57" s="4">
        <f t="shared" si="12"/>
        <v>21.565912675438422</v>
      </c>
    </row>
    <row r="58" spans="2:14" x14ac:dyDescent="0.55000000000000004">
      <c r="B58">
        <f t="shared" si="5"/>
        <v>27</v>
      </c>
      <c r="C58" s="7">
        <f t="shared" si="6"/>
        <v>47672.518415117309</v>
      </c>
      <c r="D58" s="4">
        <f t="shared" si="1"/>
        <v>1.3966692290448623</v>
      </c>
      <c r="E58" s="4">
        <f t="shared" si="2"/>
        <v>66582.739541468894</v>
      </c>
      <c r="F58" s="5">
        <f t="shared" si="7"/>
        <v>6.4762815748370312E-2</v>
      </c>
      <c r="G58" s="6">
        <f t="shared" si="3"/>
        <v>0.22081699053668977</v>
      </c>
      <c r="H58" s="4">
        <f t="shared" si="8"/>
        <v>1084696.6977688984</v>
      </c>
      <c r="I58" s="4">
        <f t="shared" si="9"/>
        <v>12000</v>
      </c>
      <c r="J58" s="4">
        <f t="shared" si="0"/>
        <v>1096696.6977688984</v>
      </c>
      <c r="K58" s="9">
        <f t="shared" si="4"/>
        <v>50760.60503681477</v>
      </c>
      <c r="L58" s="4">
        <f t="shared" si="10"/>
        <v>590004.24382275401</v>
      </c>
      <c r="M58" s="4">
        <f t="shared" si="11"/>
        <v>334000</v>
      </c>
      <c r="N58" s="4">
        <f t="shared" si="12"/>
        <v>22.212890055701575</v>
      </c>
    </row>
    <row r="59" spans="2:14" x14ac:dyDescent="0.55000000000000004">
      <c r="B59">
        <f t="shared" si="5"/>
        <v>28</v>
      </c>
      <c r="C59" s="7">
        <f t="shared" si="6"/>
        <v>50760.60503681477</v>
      </c>
      <c r="D59" s="4">
        <f t="shared" si="1"/>
        <v>1.4529549989753703</v>
      </c>
      <c r="E59" s="4">
        <f t="shared" si="2"/>
        <v>73752.874839254378</v>
      </c>
      <c r="F59" s="5">
        <f t="shared" si="7"/>
        <v>6.5410443905854015E-2</v>
      </c>
      <c r="G59" s="6">
        <f t="shared" si="3"/>
        <v>0.23601003782081029</v>
      </c>
      <c r="H59" s="4">
        <f t="shared" si="8"/>
        <v>1190229.6824570242</v>
      </c>
      <c r="I59" s="4">
        <f t="shared" si="9"/>
        <v>12000</v>
      </c>
      <c r="J59" s="4">
        <f t="shared" si="0"/>
        <v>1202229.6824570242</v>
      </c>
      <c r="K59" s="9">
        <f t="shared" si="4"/>
        <v>54025.128841715996</v>
      </c>
      <c r="L59" s="4">
        <f t="shared" si="10"/>
        <v>663757.11866200843</v>
      </c>
      <c r="M59" s="4">
        <f t="shared" si="11"/>
        <v>346000</v>
      </c>
      <c r="N59" s="4">
        <f t="shared" si="12"/>
        <v>22.879276757372622</v>
      </c>
    </row>
    <row r="60" spans="2:14" x14ac:dyDescent="0.55000000000000004">
      <c r="B60">
        <f t="shared" si="5"/>
        <v>29</v>
      </c>
      <c r="C60" s="7">
        <f t="shared" si="6"/>
        <v>54025.128841715996</v>
      </c>
      <c r="D60" s="4">
        <f t="shared" si="1"/>
        <v>1.5115090854340778</v>
      </c>
      <c r="E60" s="4">
        <f t="shared" si="2"/>
        <v>81659.473086000362</v>
      </c>
      <c r="F60" s="5">
        <f t="shared" si="7"/>
        <v>6.6064548344912558E-2</v>
      </c>
      <c r="G60" s="6">
        <f t="shared" si="3"/>
        <v>0.25246504112137991</v>
      </c>
      <c r="H60" s="4">
        <f t="shared" si="8"/>
        <v>1305466.4267454343</v>
      </c>
      <c r="I60" s="4">
        <f t="shared" si="9"/>
        <v>12000</v>
      </c>
      <c r="J60" s="4">
        <f t="shared" si="0"/>
        <v>1317466.4267454343</v>
      </c>
      <c r="K60" s="9">
        <f t="shared" si="4"/>
        <v>57479.756006354473</v>
      </c>
      <c r="L60" s="4">
        <f t="shared" si="10"/>
        <v>745416.59174800874</v>
      </c>
      <c r="M60" s="4">
        <f t="shared" si="11"/>
        <v>358000</v>
      </c>
      <c r="N60" s="4">
        <f t="shared" si="12"/>
        <v>23.565655060093803</v>
      </c>
    </row>
    <row r="61" spans="2:14" x14ac:dyDescent="0.55000000000000004">
      <c r="B61">
        <f t="shared" si="5"/>
        <v>30</v>
      </c>
      <c r="C61" s="7">
        <f t="shared" si="6"/>
        <v>57479.756006354473</v>
      </c>
      <c r="D61" s="4">
        <f t="shared" si="1"/>
        <v>1.5724229015770714</v>
      </c>
      <c r="E61" s="4">
        <f t="shared" si="2"/>
        <v>90382.484721454006</v>
      </c>
      <c r="F61" s="5">
        <f t="shared" si="7"/>
        <v>6.6725193828361687E-2</v>
      </c>
      <c r="G61" s="6">
        <f t="shared" si="3"/>
        <v>0.27030010918863995</v>
      </c>
      <c r="H61" s="4">
        <f t="shared" si="8"/>
        <v>1431373.2149973405</v>
      </c>
      <c r="I61" s="4">
        <f t="shared" si="9"/>
        <v>12000</v>
      </c>
      <c r="J61" s="4">
        <f t="shared" si="0"/>
        <v>1443373.2149973405</v>
      </c>
      <c r="K61" s="9">
        <f t="shared" si="4"/>
        <v>61139.233012551522</v>
      </c>
      <c r="L61" s="4">
        <f t="shared" si="10"/>
        <v>835799.07646946271</v>
      </c>
      <c r="M61" s="4">
        <f t="shared" si="11"/>
        <v>370000</v>
      </c>
      <c r="N61" s="4">
        <f t="shared" si="12"/>
        <v>24.272624711896619</v>
      </c>
    </row>
    <row r="62" spans="2:14" x14ac:dyDescent="0.55000000000000004">
      <c r="B62">
        <f t="shared" si="5"/>
        <v>31</v>
      </c>
      <c r="C62" s="7">
        <f t="shared" si="6"/>
        <v>61139.233012551522</v>
      </c>
      <c r="D62" s="4">
        <f t="shared" si="1"/>
        <v>1.6357915445106272</v>
      </c>
      <c r="E62" s="4">
        <f t="shared" si="2"/>
        <v>100011.04039979678</v>
      </c>
      <c r="F62" s="5">
        <f t="shared" si="7"/>
        <v>6.7392445766645298E-2</v>
      </c>
      <c r="G62" s="6">
        <f t="shared" si="3"/>
        <v>0.28964545025553878</v>
      </c>
      <c r="H62" s="4">
        <f t="shared" si="8"/>
        <v>1569019.0424266909</v>
      </c>
      <c r="I62" s="4">
        <f t="shared" si="9"/>
        <v>12000</v>
      </c>
      <c r="J62" s="4">
        <f t="shared" si="0"/>
        <v>1581019.0424266909</v>
      </c>
      <c r="K62" s="9">
        <f t="shared" si="4"/>
        <v>65019.483682143611</v>
      </c>
      <c r="L62" s="4">
        <f t="shared" si="10"/>
        <v>935810.11686925951</v>
      </c>
      <c r="M62" s="4">
        <f t="shared" si="11"/>
        <v>382000</v>
      </c>
      <c r="N62" s="4">
        <f t="shared" si="12"/>
        <v>25.000803453253518</v>
      </c>
    </row>
    <row r="63" spans="2:14" x14ac:dyDescent="0.55000000000000004">
      <c r="B63">
        <f t="shared" si="5"/>
        <v>32</v>
      </c>
      <c r="C63" s="7">
        <f t="shared" si="6"/>
        <v>65019.483682143611</v>
      </c>
      <c r="D63" s="4">
        <f t="shared" si="1"/>
        <v>1.7017139437544055</v>
      </c>
      <c r="E63" s="4">
        <f t="shared" si="2"/>
        <v>110644.56199761582</v>
      </c>
      <c r="F63" s="5">
        <f t="shared" si="7"/>
        <v>6.8066370224311751E-2</v>
      </c>
      <c r="G63" s="6">
        <f t="shared" si="3"/>
        <v>0.31064470784787174</v>
      </c>
      <c r="H63" s="4">
        <f t="shared" si="8"/>
        <v>1719587.2098672702</v>
      </c>
      <c r="I63" s="4">
        <f t="shared" si="9"/>
        <v>12000</v>
      </c>
      <c r="J63" s="4">
        <f t="shared" si="0"/>
        <v>1731587.2098672702</v>
      </c>
      <c r="K63" s="9">
        <f t="shared" si="4"/>
        <v>69137.715512318668</v>
      </c>
      <c r="L63" s="4">
        <f t="shared" si="10"/>
        <v>1046454.6788668754</v>
      </c>
      <c r="M63" s="4">
        <f t="shared" si="11"/>
        <v>394000</v>
      </c>
      <c r="N63" s="4">
        <f t="shared" si="12"/>
        <v>25.750827556851124</v>
      </c>
    </row>
    <row r="64" spans="2:14" x14ac:dyDescent="0.55000000000000004">
      <c r="B64">
        <f t="shared" si="5"/>
        <v>33</v>
      </c>
      <c r="C64" s="7">
        <f t="shared" si="6"/>
        <v>69137.715512318668</v>
      </c>
      <c r="D64" s="4">
        <f t="shared" si="1"/>
        <v>1.7702930156877084</v>
      </c>
      <c r="E64" s="4">
        <f t="shared" si="2"/>
        <v>122394.01489206147</v>
      </c>
      <c r="F64" s="5">
        <f t="shared" si="7"/>
        <v>6.8747033926554874E-2</v>
      </c>
      <c r="G64" s="6">
        <f t="shared" si="3"/>
        <v>0.33345645401518498</v>
      </c>
      <c r="H64" s="4">
        <f t="shared" si="8"/>
        <v>1884388.3024906013</v>
      </c>
      <c r="I64" s="4">
        <f t="shared" si="9"/>
        <v>12000</v>
      </c>
      <c r="J64" s="4">
        <f t="shared" ref="J64:J95" si="13">H64+I64</f>
        <v>1896388.3024906013</v>
      </c>
      <c r="K64" s="9">
        <f t="shared" si="4"/>
        <v>73512.536273294158</v>
      </c>
      <c r="L64" s="4">
        <f t="shared" si="10"/>
        <v>1168848.6937589368</v>
      </c>
      <c r="M64" s="4">
        <f t="shared" si="11"/>
        <v>406000</v>
      </c>
      <c r="N64" s="4">
        <f t="shared" si="12"/>
        <v>26.523352383556659</v>
      </c>
    </row>
    <row r="65" spans="2:14" x14ac:dyDescent="0.55000000000000004">
      <c r="B65">
        <f t="shared" si="5"/>
        <v>34</v>
      </c>
      <c r="C65" s="7">
        <f t="shared" si="6"/>
        <v>73512.536273294158</v>
      </c>
      <c r="D65" s="4">
        <f t="shared" ref="D65:D96" si="14">N64*F65</f>
        <v>1.8416358242199233</v>
      </c>
      <c r="E65" s="4">
        <f t="shared" si="2"/>
        <v>135383.32033016509</v>
      </c>
      <c r="F65" s="5">
        <f t="shared" si="7"/>
        <v>6.9434504265820429E-2</v>
      </c>
      <c r="G65" s="6">
        <f t="shared" si="3"/>
        <v>0.35825585964339907</v>
      </c>
      <c r="H65" s="4">
        <f t="shared" si="8"/>
        <v>2064874.7264662122</v>
      </c>
      <c r="I65" s="4">
        <f t="shared" si="9"/>
        <v>12000</v>
      </c>
      <c r="J65" s="4">
        <f t="shared" si="13"/>
        <v>2076874.7264662122</v>
      </c>
      <c r="K65" s="9">
        <f t="shared" si="4"/>
        <v>78164.081935937196</v>
      </c>
      <c r="L65" s="4">
        <f t="shared" si="10"/>
        <v>1304232.0140891019</v>
      </c>
      <c r="M65" s="4">
        <f t="shared" si="11"/>
        <v>418000</v>
      </c>
      <c r="N65" s="4">
        <f t="shared" si="12"/>
        <v>27.319052955063359</v>
      </c>
    </row>
    <row r="66" spans="2:14" x14ac:dyDescent="0.55000000000000004">
      <c r="B66">
        <f t="shared" si="5"/>
        <v>35</v>
      </c>
      <c r="C66" s="7">
        <f t="shared" si="6"/>
        <v>78164.081935937196</v>
      </c>
      <c r="D66" s="4">
        <f t="shared" si="14"/>
        <v>1.9158537479359863</v>
      </c>
      <c r="E66" s="4">
        <f t="shared" si="2"/>
        <v>149750.94933094081</v>
      </c>
      <c r="F66" s="5">
        <f t="shared" si="7"/>
        <v>7.0128849308478639E-2</v>
      </c>
      <c r="G66" s="6">
        <f t="shared" si="3"/>
        <v>0.3852365641001585</v>
      </c>
      <c r="H66" s="4">
        <f t="shared" si="8"/>
        <v>2262657.0005230792</v>
      </c>
      <c r="I66" s="4">
        <f t="shared" si="9"/>
        <v>12000</v>
      </c>
      <c r="J66" s="4">
        <f t="shared" si="13"/>
        <v>2274657.0005230792</v>
      </c>
      <c r="K66" s="9">
        <f t="shared" si="4"/>
        <v>83114.157115159469</v>
      </c>
      <c r="L66" s="4">
        <f t="shared" si="10"/>
        <v>1453982.9634200428</v>
      </c>
      <c r="M66" s="4">
        <f t="shared" si="11"/>
        <v>430000</v>
      </c>
      <c r="N66" s="4">
        <f t="shared" si="12"/>
        <v>28.13862454371526</v>
      </c>
    </row>
    <row r="67" spans="2:14" x14ac:dyDescent="0.55000000000000004">
      <c r="B67">
        <f t="shared" si="5"/>
        <v>36</v>
      </c>
      <c r="C67" s="7">
        <f t="shared" si="6"/>
        <v>83114.157115159469</v>
      </c>
      <c r="D67" s="4">
        <f t="shared" si="14"/>
        <v>1.9930626539778067</v>
      </c>
      <c r="E67" s="4">
        <f t="shared" si="2"/>
        <v>165651.72256306815</v>
      </c>
      <c r="F67" s="5">
        <f t="shared" si="7"/>
        <v>7.0830137801563428E-2</v>
      </c>
      <c r="G67" s="6">
        <f t="shared" si="3"/>
        <v>0.41461276941210345</v>
      </c>
      <c r="H67" s="4">
        <f t="shared" si="8"/>
        <v>2479522.0255094403</v>
      </c>
      <c r="I67" s="4">
        <f t="shared" si="9"/>
        <v>12000</v>
      </c>
      <c r="J67" s="4">
        <f t="shared" si="13"/>
        <v>2491522.0255094403</v>
      </c>
      <c r="K67" s="9">
        <f t="shared" si="4"/>
        <v>88386.389347041477</v>
      </c>
      <c r="L67" s="4">
        <f t="shared" si="10"/>
        <v>1619634.6859831109</v>
      </c>
      <c r="M67" s="4">
        <f t="shared" si="11"/>
        <v>442000</v>
      </c>
      <c r="N67" s="4">
        <f t="shared" si="12"/>
        <v>28.98278328002672</v>
      </c>
    </row>
    <row r="68" spans="2:14" x14ac:dyDescent="0.55000000000000004">
      <c r="B68">
        <f t="shared" si="5"/>
        <v>37</v>
      </c>
      <c r="C68" s="7">
        <f t="shared" si="6"/>
        <v>88386.389347041477</v>
      </c>
      <c r="D68" s="4">
        <f t="shared" si="14"/>
        <v>2.0733830789331127</v>
      </c>
      <c r="E68" s="4">
        <f t="shared" si="2"/>
        <v>183258.84408014972</v>
      </c>
      <c r="F68" s="5">
        <f t="shared" si="7"/>
        <v>7.1538439179579069E-2</v>
      </c>
      <c r="G68" s="6">
        <f t="shared" si="3"/>
        <v>0.44662158753147202</v>
      </c>
      <c r="H68" s="4">
        <f t="shared" si="8"/>
        <v>2717453.5848174929</v>
      </c>
      <c r="I68" s="4">
        <f t="shared" si="9"/>
        <v>12000</v>
      </c>
      <c r="J68" s="4">
        <f t="shared" si="13"/>
        <v>2729453.5848174929</v>
      </c>
      <c r="K68" s="9">
        <f t="shared" si="4"/>
        <v>94006.398665374538</v>
      </c>
      <c r="L68" s="4">
        <f t="shared" si="10"/>
        <v>1802893.5300632606</v>
      </c>
      <c r="M68" s="4">
        <f t="shared" si="11"/>
        <v>454000</v>
      </c>
      <c r="N68" s="4">
        <f t="shared" si="12"/>
        <v>29.852266778427524</v>
      </c>
    </row>
    <row r="69" spans="2:14" x14ac:dyDescent="0.55000000000000004">
      <c r="B69">
        <f t="shared" si="5"/>
        <v>38</v>
      </c>
      <c r="C69" s="7">
        <f t="shared" si="6"/>
        <v>94006.398665374538</v>
      </c>
      <c r="D69" s="4">
        <f t="shared" si="14"/>
        <v>2.1569404170141171</v>
      </c>
      <c r="E69" s="4">
        <f t="shared" si="2"/>
        <v>202766.2007392883</v>
      </c>
      <c r="F69" s="5">
        <f t="shared" si="7"/>
        <v>7.2253823571374859E-2</v>
      </c>
      <c r="G69" s="6">
        <f t="shared" si="3"/>
        <v>0.48152567307737315</v>
      </c>
      <c r="H69" s="4">
        <f t="shared" si="8"/>
        <v>2978655.3624663688</v>
      </c>
      <c r="I69" s="4">
        <f t="shared" si="9"/>
        <v>12000</v>
      </c>
      <c r="J69" s="4">
        <f t="shared" si="13"/>
        <v>2990655.3624663688</v>
      </c>
      <c r="K69" s="9">
        <f t="shared" si="4"/>
        <v>100001.98410860167</v>
      </c>
      <c r="L69" s="4">
        <f t="shared" si="10"/>
        <v>2005659.7308025488</v>
      </c>
      <c r="M69" s="4">
        <f t="shared" si="11"/>
        <v>466000</v>
      </c>
      <c r="N69" s="4">
        <f t="shared" si="12"/>
        <v>30.747834781780352</v>
      </c>
    </row>
    <row r="70" spans="2:14" x14ac:dyDescent="0.55000000000000004">
      <c r="B70">
        <f t="shared" si="5"/>
        <v>39</v>
      </c>
      <c r="C70" s="7">
        <f t="shared" si="6"/>
        <v>100001.98410860167</v>
      </c>
      <c r="D70" s="4">
        <f t="shared" si="14"/>
        <v>2.2438651158197862</v>
      </c>
      <c r="E70" s="4">
        <f t="shared" si="2"/>
        <v>224390.9636540559</v>
      </c>
      <c r="F70" s="5">
        <f t="shared" si="7"/>
        <v>7.2976361807088608E-2</v>
      </c>
      <c r="G70" s="6">
        <f t="shared" si="3"/>
        <v>0.51961617830349527</v>
      </c>
      <c r="H70" s="4">
        <f t="shared" si="8"/>
        <v>3265576.8043274558</v>
      </c>
      <c r="I70" s="4">
        <f t="shared" si="9"/>
        <v>12000</v>
      </c>
      <c r="J70" s="4">
        <f t="shared" si="13"/>
        <v>3277576.8043274558</v>
      </c>
      <c r="K70" s="9">
        <f t="shared" si="4"/>
        <v>106403.32897319191</v>
      </c>
      <c r="L70" s="4">
        <f t="shared" si="10"/>
        <v>2230050.6944566048</v>
      </c>
      <c r="M70" s="4">
        <f t="shared" si="11"/>
        <v>478000</v>
      </c>
      <c r="N70" s="4">
        <f t="shared" si="12"/>
        <v>31.670269825233763</v>
      </c>
    </row>
    <row r="71" spans="2:14" x14ac:dyDescent="0.55000000000000004">
      <c r="B71">
        <f t="shared" si="5"/>
        <v>40</v>
      </c>
      <c r="C71" s="7">
        <f t="shared" si="6"/>
        <v>106403.32897319191</v>
      </c>
      <c r="D71" s="4">
        <f t="shared" si="14"/>
        <v>2.3342928799873235</v>
      </c>
      <c r="E71" s="4">
        <f t="shared" si="2"/>
        <v>248376.53322907074</v>
      </c>
      <c r="F71" s="5">
        <f t="shared" si="7"/>
        <v>7.3706125425159488E-2</v>
      </c>
      <c r="G71" s="6">
        <f t="shared" si="3"/>
        <v>0.5612160720282009</v>
      </c>
      <c r="H71" s="4">
        <f t="shared" si="8"/>
        <v>3580942.192128811</v>
      </c>
      <c r="I71" s="4">
        <f t="shared" si="9"/>
        <v>12000</v>
      </c>
      <c r="J71" s="4">
        <f t="shared" si="13"/>
        <v>3592942.192128811</v>
      </c>
      <c r="K71" s="9">
        <f t="shared" si="4"/>
        <v>113243.22683679008</v>
      </c>
      <c r="L71" s="4">
        <f t="shared" si="10"/>
        <v>2478427.2276856755</v>
      </c>
      <c r="M71" s="4">
        <f t="shared" si="11"/>
        <v>490000</v>
      </c>
      <c r="N71" s="4">
        <f t="shared" si="12"/>
        <v>32.62037791999078</v>
      </c>
    </row>
    <row r="72" spans="2:14" x14ac:dyDescent="0.55000000000000004">
      <c r="B72">
        <f t="shared" si="5"/>
        <v>41</v>
      </c>
      <c r="C72" s="7">
        <f t="shared" si="6"/>
        <v>113243.22683679008</v>
      </c>
      <c r="D72" s="4">
        <f t="shared" si="14"/>
        <v>2.4283648830508127</v>
      </c>
      <c r="E72" s="4">
        <f t="shared" si="2"/>
        <v>274995.87529381842</v>
      </c>
      <c r="F72" s="5">
        <f t="shared" si="7"/>
        <v>7.4443186679411077E-2</v>
      </c>
      <c r="G72" s="6">
        <f t="shared" si="3"/>
        <v>0.60668386995633361</v>
      </c>
      <c r="H72" s="4">
        <f t="shared" si="8"/>
        <v>3927783.3502950803</v>
      </c>
      <c r="I72" s="4">
        <f t="shared" si="9"/>
        <v>12000</v>
      </c>
      <c r="J72" s="4">
        <f t="shared" si="13"/>
        <v>3939783.3502950803</v>
      </c>
      <c r="K72" s="9">
        <f t="shared" si="4"/>
        <v>120557.33060686786</v>
      </c>
      <c r="L72" s="4">
        <f t="shared" si="10"/>
        <v>2753423.1029794938</v>
      </c>
      <c r="M72" s="4">
        <f t="shared" si="11"/>
        <v>502000</v>
      </c>
      <c r="N72" s="4">
        <f t="shared" si="12"/>
        <v>33.598989257590503</v>
      </c>
    </row>
    <row r="73" spans="2:14" x14ac:dyDescent="0.55000000000000004">
      <c r="B73">
        <f t="shared" si="5"/>
        <v>42</v>
      </c>
      <c r="C73" s="7">
        <f t="shared" si="6"/>
        <v>120557.33060686786</v>
      </c>
      <c r="D73" s="4">
        <f t="shared" si="14"/>
        <v>2.5262279878377605</v>
      </c>
      <c r="E73" s="4">
        <f t="shared" si="2"/>
        <v>304555.30271807947</v>
      </c>
      <c r="F73" s="5">
        <f t="shared" si="7"/>
        <v>7.518761854620519E-2</v>
      </c>
      <c r="G73" s="6">
        <f t="shared" si="3"/>
        <v>0.65641783033019419</v>
      </c>
      <c r="H73" s="4">
        <f t="shared" si="8"/>
        <v>4309476.4632943077</v>
      </c>
      <c r="I73" s="4">
        <f t="shared" si="9"/>
        <v>12000</v>
      </c>
      <c r="J73" s="4">
        <f t="shared" si="13"/>
        <v>4321476.4632943077</v>
      </c>
      <c r="K73" s="9">
        <f t="shared" si="4"/>
        <v>128384.42711126278</v>
      </c>
      <c r="L73" s="4">
        <f t="shared" si="10"/>
        <v>3057978.4056975734</v>
      </c>
      <c r="M73" s="4">
        <f t="shared" si="11"/>
        <v>514000</v>
      </c>
      <c r="N73" s="4">
        <f t="shared" si="12"/>
        <v>34.606958935318218</v>
      </c>
    </row>
    <row r="74" spans="2:14" x14ac:dyDescent="0.55000000000000004">
      <c r="B74">
        <f t="shared" si="5"/>
        <v>43</v>
      </c>
      <c r="C74" s="7">
        <f t="shared" si="6"/>
        <v>128384.42711126278</v>
      </c>
      <c r="D74" s="4">
        <f t="shared" si="14"/>
        <v>2.6280349757476222</v>
      </c>
      <c r="E74" s="4">
        <f t="shared" si="2"/>
        <v>337398.76478971983</v>
      </c>
      <c r="F74" s="5">
        <f t="shared" si="7"/>
        <v>7.5939494731667237E-2</v>
      </c>
      <c r="G74" s="6">
        <f t="shared" si="3"/>
        <v>0.71086067629194039</v>
      </c>
      <c r="H74" s="4">
        <f t="shared" si="8"/>
        <v>4729783.5470450884</v>
      </c>
      <c r="I74" s="4">
        <f t="shared" si="9"/>
        <v>12000</v>
      </c>
      <c r="J74" s="4">
        <f t="shared" si="13"/>
        <v>4741783.5470450884</v>
      </c>
      <c r="K74" s="9">
        <f t="shared" si="4"/>
        <v>136766.74003955763</v>
      </c>
      <c r="L74" s="4">
        <f t="shared" si="10"/>
        <v>3395377.170487293</v>
      </c>
      <c r="M74" s="4">
        <f t="shared" si="11"/>
        <v>526000</v>
      </c>
      <c r="N74" s="4">
        <f t="shared" si="12"/>
        <v>35.645167703377766</v>
      </c>
    </row>
    <row r="75" spans="2:14" x14ac:dyDescent="0.55000000000000004">
      <c r="B75">
        <f t="shared" si="5"/>
        <v>44</v>
      </c>
      <c r="C75" s="7">
        <f t="shared" si="6"/>
        <v>136766.74003955763</v>
      </c>
      <c r="D75" s="4">
        <f t="shared" si="14"/>
        <v>2.7339447852702512</v>
      </c>
      <c r="E75" s="4">
        <f t="shared" si="2"/>
        <v>373912.71572956064</v>
      </c>
      <c r="F75" s="5">
        <f t="shared" si="7"/>
        <v>7.6698889678983903E-2</v>
      </c>
      <c r="G75" s="6">
        <f t="shared" si="3"/>
        <v>0.77050491486211625</v>
      </c>
      <c r="H75" s="4">
        <f t="shared" si="8"/>
        <v>5192899.193324429</v>
      </c>
      <c r="I75" s="4">
        <f t="shared" si="9"/>
        <v>12000</v>
      </c>
      <c r="J75" s="4">
        <f t="shared" si="13"/>
        <v>5204899.193324429</v>
      </c>
      <c r="K75" s="9">
        <f t="shared" si="4"/>
        <v>145750.2643728423</v>
      </c>
      <c r="L75" s="4">
        <f t="shared" si="10"/>
        <v>3769289.8862168537</v>
      </c>
      <c r="M75" s="4">
        <f t="shared" si="11"/>
        <v>538000</v>
      </c>
      <c r="N75" s="4">
        <f t="shared" si="12"/>
        <v>36.714522734479097</v>
      </c>
    </row>
    <row r="76" spans="2:14" x14ac:dyDescent="0.55000000000000004">
      <c r="B76">
        <f t="shared" si="5"/>
        <v>45</v>
      </c>
      <c r="C76" s="7">
        <f t="shared" si="6"/>
        <v>145750.2643728423</v>
      </c>
      <c r="D76" s="4">
        <f t="shared" si="14"/>
        <v>2.8441227601166421</v>
      </c>
      <c r="E76" s="4">
        <f t="shared" si="2"/>
        <v>414531.64419581852</v>
      </c>
      <c r="F76" s="5">
        <f t="shared" si="7"/>
        <v>7.7465878575773736E-2</v>
      </c>
      <c r="G76" s="6">
        <f t="shared" si="3"/>
        <v>0.83589883220218597</v>
      </c>
      <c r="H76" s="4">
        <f t="shared" si="8"/>
        <v>5703503.2924395036</v>
      </c>
      <c r="I76" s="4">
        <f t="shared" si="9"/>
        <v>12000</v>
      </c>
      <c r="J76" s="4">
        <f t="shared" si="13"/>
        <v>5715503.2924395036</v>
      </c>
      <c r="K76" s="9">
        <f t="shared" si="4"/>
        <v>155385.13580868935</v>
      </c>
      <c r="L76" s="4">
        <f t="shared" si="10"/>
        <v>4183821.5304126721</v>
      </c>
      <c r="M76" s="4">
        <f t="shared" si="11"/>
        <v>550000</v>
      </c>
      <c r="N76" s="4">
        <f t="shared" si="12"/>
        <v>37.815958416513467</v>
      </c>
    </row>
    <row r="77" spans="2:14" x14ac:dyDescent="0.55000000000000004">
      <c r="B77">
        <f t="shared" si="5"/>
        <v>46</v>
      </c>
      <c r="C77" s="7">
        <f t="shared" si="6"/>
        <v>155385.13580868935</v>
      </c>
      <c r="D77" s="4">
        <f t="shared" si="14"/>
        <v>2.9587409073493425</v>
      </c>
      <c r="E77" s="4">
        <f t="shared" si="2"/>
        <v>459744.35771120229</v>
      </c>
      <c r="F77" s="5">
        <f t="shared" si="7"/>
        <v>7.824053736153147E-2</v>
      </c>
      <c r="G77" s="6">
        <f t="shared" si="3"/>
        <v>0.90765325602165814</v>
      </c>
      <c r="H77" s="4">
        <f t="shared" si="8"/>
        <v>6266820.5383402165</v>
      </c>
      <c r="I77" s="4">
        <f t="shared" si="9"/>
        <v>12000</v>
      </c>
      <c r="J77" s="4">
        <f t="shared" si="13"/>
        <v>6278820.5383402165</v>
      </c>
      <c r="K77" s="9">
        <f t="shared" si="4"/>
        <v>165726.03910347953</v>
      </c>
      <c r="L77" s="4">
        <f t="shared" si="10"/>
        <v>4643565.8881238746</v>
      </c>
      <c r="M77" s="4">
        <f t="shared" si="11"/>
        <v>562000</v>
      </c>
      <c r="N77" s="4">
        <f t="shared" si="12"/>
        <v>38.950437169008872</v>
      </c>
    </row>
    <row r="78" spans="2:14" x14ac:dyDescent="0.55000000000000004">
      <c r="B78">
        <f t="shared" si="5"/>
        <v>47</v>
      </c>
      <c r="C78" s="7">
        <f t="shared" si="6"/>
        <v>165726.03910347953</v>
      </c>
      <c r="D78" s="4">
        <f t="shared" si="14"/>
        <v>3.0779781659155212</v>
      </c>
      <c r="E78" s="4">
        <f t="shared" si="2"/>
        <v>510101.12988417188</v>
      </c>
      <c r="F78" s="5">
        <f t="shared" si="7"/>
        <v>7.9022942735146789E-2</v>
      </c>
      <c r="G78" s="6">
        <f t="shared" si="3"/>
        <v>0.98644918883140198</v>
      </c>
      <c r="H78" s="4">
        <f t="shared" si="8"/>
        <v>6888687.6337703327</v>
      </c>
      <c r="I78" s="4">
        <f t="shared" si="9"/>
        <v>12000</v>
      </c>
      <c r="J78" s="4">
        <f t="shared" si="13"/>
        <v>6900687.6337703327</v>
      </c>
      <c r="K78" s="9">
        <f t="shared" si="4"/>
        <v>176832.65972157614</v>
      </c>
      <c r="L78" s="4">
        <f t="shared" si="10"/>
        <v>5153667.0180080468</v>
      </c>
      <c r="M78" s="4">
        <f t="shared" si="11"/>
        <v>574000</v>
      </c>
      <c r="N78" s="4">
        <f t="shared" si="12"/>
        <v>40.118950284079141</v>
      </c>
    </row>
    <row r="79" spans="2:14" x14ac:dyDescent="0.55000000000000004">
      <c r="B79">
        <f t="shared" si="5"/>
        <v>48</v>
      </c>
      <c r="C79" s="7">
        <f t="shared" si="6"/>
        <v>176832.65972157614</v>
      </c>
      <c r="D79" s="4">
        <f t="shared" si="14"/>
        <v>3.2020206860019167</v>
      </c>
      <c r="E79" s="4">
        <f t="shared" si="2"/>
        <v>566221.83438922476</v>
      </c>
      <c r="F79" s="5">
        <f t="shared" si="7"/>
        <v>7.9813172162498253E-2</v>
      </c>
      <c r="G79" s="6">
        <f t="shared" si="3"/>
        <v>1.0730464304877629</v>
      </c>
      <c r="H79" s="4">
        <f t="shared" si="8"/>
        <v>7575629.2432022383</v>
      </c>
      <c r="I79" s="4">
        <f t="shared" si="9"/>
        <v>12000</v>
      </c>
      <c r="J79" s="4">
        <f t="shared" si="13"/>
        <v>7587629.2432022383</v>
      </c>
      <c r="K79" s="9">
        <f t="shared" si="4"/>
        <v>188770.18370714597</v>
      </c>
      <c r="L79" s="4">
        <f t="shared" si="10"/>
        <v>5719888.8523972714</v>
      </c>
      <c r="M79" s="4">
        <f t="shared" si="11"/>
        <v>586000</v>
      </c>
      <c r="N79" s="4">
        <f t="shared" si="12"/>
        <v>41.322518792601514</v>
      </c>
    </row>
    <row r="80" spans="2:14" x14ac:dyDescent="0.55000000000000004">
      <c r="B80">
        <f t="shared" si="5"/>
        <v>49</v>
      </c>
      <c r="C80" s="7">
        <f t="shared" si="6"/>
        <v>188770.18370714597</v>
      </c>
      <c r="D80" s="4">
        <f t="shared" si="14"/>
        <v>3.3310621196477941</v>
      </c>
      <c r="E80" s="4">
        <f t="shared" si="2"/>
        <v>628805.20826582913</v>
      </c>
      <c r="F80" s="5">
        <f t="shared" si="7"/>
        <v>8.0611303884123242E-2</v>
      </c>
      <c r="G80" s="6">
        <f t="shared" si="3"/>
        <v>1.1682933254114072</v>
      </c>
      <c r="H80" s="4">
        <f t="shared" si="8"/>
        <v>8334943.8907473348</v>
      </c>
      <c r="I80" s="4">
        <f t="shared" si="9"/>
        <v>12000</v>
      </c>
      <c r="J80" s="4">
        <f t="shared" si="13"/>
        <v>8346943.8907473348</v>
      </c>
      <c r="K80" s="9">
        <f t="shared" si="4"/>
        <v>201609.8512874911</v>
      </c>
      <c r="L80" s="4">
        <f t="shared" si="10"/>
        <v>6348694.0606631003</v>
      </c>
      <c r="M80" s="4">
        <f t="shared" si="11"/>
        <v>598000</v>
      </c>
      <c r="N80" s="4">
        <f t="shared" si="12"/>
        <v>42.562194356379557</v>
      </c>
    </row>
    <row r="81" spans="2:14" x14ac:dyDescent="0.55000000000000004">
      <c r="B81">
        <f t="shared" si="5"/>
        <v>50</v>
      </c>
      <c r="C81" s="7">
        <f t="shared" si="6"/>
        <v>201609.8512874911</v>
      </c>
      <c r="D81" s="4">
        <f t="shared" si="14"/>
        <v>3.4653039230695999</v>
      </c>
      <c r="E81" s="4">
        <f t="shared" si="2"/>
        <v>698639.40859602147</v>
      </c>
      <c r="F81" s="5">
        <f t="shared" si="7"/>
        <v>8.1417416922964475E-2</v>
      </c>
      <c r="G81" s="6">
        <f t="shared" si="3"/>
        <v>1.2731377893423343</v>
      </c>
      <c r="H81" s="4">
        <f t="shared" si="8"/>
        <v>9174801.1719655935</v>
      </c>
      <c r="I81" s="4">
        <f t="shared" si="9"/>
        <v>12000</v>
      </c>
      <c r="J81" s="4">
        <f t="shared" si="13"/>
        <v>9186801.1719655935</v>
      </c>
      <c r="K81" s="9">
        <f t="shared" si="4"/>
        <v>215429.57038551351</v>
      </c>
      <c r="L81" s="4">
        <f t="shared" si="10"/>
        <v>7047333.4692591215</v>
      </c>
      <c r="M81" s="4">
        <f t="shared" si="11"/>
        <v>610000</v>
      </c>
      <c r="N81" s="4">
        <f t="shared" si="12"/>
        <v>43.839060187070942</v>
      </c>
    </row>
    <row r="82" spans="2:14" x14ac:dyDescent="0.55000000000000004">
      <c r="B82">
        <f t="shared" si="5"/>
        <v>51</v>
      </c>
      <c r="C82" s="7">
        <f t="shared" si="6"/>
        <v>215429.57038551351</v>
      </c>
      <c r="D82" s="4">
        <f t="shared" si="14"/>
        <v>3.6049556711693049</v>
      </c>
      <c r="E82" s="4">
        <f t="shared" si="2"/>
        <v>776614.05149882392</v>
      </c>
      <c r="F82" s="5">
        <f t="shared" si="7"/>
        <v>8.223159109219412E-2</v>
      </c>
      <c r="G82" s="6">
        <f t="shared" si="3"/>
        <v>1.3886397929054435</v>
      </c>
      <c r="H82" s="4">
        <f t="shared" si="8"/>
        <v>10104351.845979363</v>
      </c>
      <c r="I82" s="4">
        <f t="shared" si="9"/>
        <v>12000</v>
      </c>
      <c r="J82" s="4">
        <f t="shared" si="13"/>
        <v>10116351.845979363</v>
      </c>
      <c r="K82" s="9">
        <f t="shared" si="4"/>
        <v>230314.59697356206</v>
      </c>
      <c r="L82" s="4">
        <f t="shared" si="10"/>
        <v>7823947.5207579453</v>
      </c>
      <c r="M82" s="4">
        <f t="shared" si="11"/>
        <v>622000</v>
      </c>
      <c r="N82" s="4">
        <f t="shared" si="12"/>
        <v>45.154231992683073</v>
      </c>
    </row>
    <row r="83" spans="2:14" x14ac:dyDescent="0.55000000000000004">
      <c r="B83">
        <f t="shared" si="5"/>
        <v>52</v>
      </c>
      <c r="C83" s="7">
        <f t="shared" si="6"/>
        <v>230314.59697356206</v>
      </c>
      <c r="D83" s="4">
        <f t="shared" si="14"/>
        <v>3.7502353847174277</v>
      </c>
      <c r="E83" s="4">
        <f t="shared" si="2"/>
        <v>863733.95118718583</v>
      </c>
      <c r="F83" s="5">
        <f t="shared" si="7"/>
        <v>8.3053907003116059E-2</v>
      </c>
      <c r="G83" s="6">
        <f t="shared" si="3"/>
        <v>1.515985505071497</v>
      </c>
      <c r="H83" s="4">
        <f t="shared" si="8"/>
        <v>11133852.601554632</v>
      </c>
      <c r="I83" s="4">
        <f t="shared" si="9"/>
        <v>12000</v>
      </c>
      <c r="J83" s="4">
        <f t="shared" si="13"/>
        <v>11145852.601554632</v>
      </c>
      <c r="K83" s="9">
        <f t="shared" si="4"/>
        <v>246358.29005301962</v>
      </c>
      <c r="L83" s="4">
        <f t="shared" si="10"/>
        <v>8687681.4719451312</v>
      </c>
      <c r="M83" s="4">
        <f t="shared" si="11"/>
        <v>634000</v>
      </c>
      <c r="N83" s="4">
        <f t="shared" si="12"/>
        <v>46.508858952463569</v>
      </c>
    </row>
    <row r="84" spans="2:14" x14ac:dyDescent="0.55000000000000004">
      <c r="B84">
        <f t="shared" si="5"/>
        <v>53</v>
      </c>
      <c r="C84" s="7">
        <f t="shared" si="6"/>
        <v>246358.29005301962</v>
      </c>
      <c r="D84" s="4">
        <f t="shared" si="14"/>
        <v>3.901369870721541</v>
      </c>
      <c r="E84" s="4">
        <f t="shared" si="2"/>
        <v>961134.81021532905</v>
      </c>
      <c r="F84" s="5">
        <f t="shared" si="7"/>
        <v>8.3884446073147226E-2</v>
      </c>
      <c r="G84" s="6">
        <f t="shared" si="3"/>
        <v>1.6565033293441118</v>
      </c>
      <c r="H84" s="4">
        <f t="shared" si="8"/>
        <v>12274807.552529028</v>
      </c>
      <c r="I84" s="4">
        <f t="shared" si="9"/>
        <v>12000</v>
      </c>
      <c r="J84" s="4">
        <f t="shared" si="13"/>
        <v>12286807.552529028</v>
      </c>
      <c r="K84" s="9">
        <f t="shared" si="4"/>
        <v>263662.95000684157</v>
      </c>
      <c r="L84" s="4">
        <f t="shared" si="10"/>
        <v>9648816.2821604609</v>
      </c>
      <c r="M84" s="4">
        <f t="shared" si="11"/>
        <v>646000</v>
      </c>
      <c r="N84" s="4">
        <f t="shared" si="12"/>
        <v>47.904124721037476</v>
      </c>
    </row>
    <row r="85" spans="2:14" x14ac:dyDescent="0.55000000000000004">
      <c r="B85">
        <f t="shared" si="5"/>
        <v>54</v>
      </c>
      <c r="C85" s="7">
        <f t="shared" si="6"/>
        <v>263662.95000684157</v>
      </c>
      <c r="D85" s="4">
        <f t="shared" si="14"/>
        <v>4.0585950765116188</v>
      </c>
      <c r="E85" s="4">
        <f t="shared" si="2"/>
        <v>1070101.1507562962</v>
      </c>
      <c r="F85" s="5">
        <f t="shared" si="7"/>
        <v>8.4723290533878698E-2</v>
      </c>
      <c r="G85" s="6">
        <f t="shared" si="3"/>
        <v>1.8116820998110976</v>
      </c>
      <c r="H85" s="4">
        <f t="shared" si="8"/>
        <v>13540128.819587259</v>
      </c>
      <c r="I85" s="4">
        <f t="shared" si="9"/>
        <v>12000</v>
      </c>
      <c r="J85" s="4">
        <f t="shared" si="13"/>
        <v>13552128.819587259</v>
      </c>
      <c r="K85" s="9">
        <f t="shared" si="4"/>
        <v>282340.75016100914</v>
      </c>
      <c r="L85" s="4">
        <f t="shared" si="10"/>
        <v>10718917.432916757</v>
      </c>
      <c r="M85" s="4">
        <f t="shared" si="11"/>
        <v>658000</v>
      </c>
      <c r="N85" s="4">
        <f t="shared" si="12"/>
        <v>49.341248462668602</v>
      </c>
    </row>
    <row r="86" spans="2:14" x14ac:dyDescent="0.55000000000000004">
      <c r="B86">
        <f t="shared" si="5"/>
        <v>55</v>
      </c>
      <c r="C86" s="7">
        <f t="shared" si="6"/>
        <v>282340.75016100914</v>
      </c>
      <c r="D86" s="4">
        <f t="shared" si="14"/>
        <v>4.2221564580950375</v>
      </c>
      <c r="E86" s="4">
        <f t="shared" si="2"/>
        <v>1192086.8216757022</v>
      </c>
      <c r="F86" s="5">
        <f t="shared" si="7"/>
        <v>8.5570523439217491E-2</v>
      </c>
      <c r="G86" s="6">
        <f t="shared" si="3"/>
        <v>1.9831917437983824</v>
      </c>
      <c r="H86" s="4">
        <f t="shared" si="8"/>
        <v>14944318.903254939</v>
      </c>
      <c r="I86" s="4">
        <f t="shared" si="9"/>
        <v>12000</v>
      </c>
      <c r="J86" s="4">
        <f t="shared" si="13"/>
        <v>14956318.903254939</v>
      </c>
      <c r="K86" s="9">
        <f t="shared" si="4"/>
        <v>302514.77262284537</v>
      </c>
      <c r="L86" s="4">
        <f t="shared" si="10"/>
        <v>11911004.25459246</v>
      </c>
      <c r="M86" s="4">
        <f t="shared" si="11"/>
        <v>670000</v>
      </c>
      <c r="N86" s="4">
        <f t="shared" si="12"/>
        <v>50.82148591654866</v>
      </c>
    </row>
    <row r="87" spans="2:14" x14ac:dyDescent="0.55000000000000004">
      <c r="B87">
        <f t="shared" si="5"/>
        <v>56</v>
      </c>
      <c r="C87" s="7">
        <f t="shared" si="6"/>
        <v>302514.77262284537</v>
      </c>
      <c r="D87" s="4">
        <f t="shared" si="14"/>
        <v>4.3923093633562678</v>
      </c>
      <c r="E87" s="4">
        <f t="shared" si="2"/>
        <v>1328738.4683449161</v>
      </c>
      <c r="F87" s="5">
        <f t="shared" si="7"/>
        <v>8.6426228673609662E-2</v>
      </c>
      <c r="G87" s="6">
        <f t="shared" si="3"/>
        <v>2.1729067636092476</v>
      </c>
      <c r="H87" s="4">
        <f t="shared" si="8"/>
        <v>16503677.954493035</v>
      </c>
      <c r="I87" s="4">
        <f t="shared" si="9"/>
        <v>12000</v>
      </c>
      <c r="J87" s="4">
        <f t="shared" si="13"/>
        <v>16515677.954493035</v>
      </c>
      <c r="K87" s="9">
        <f t="shared" si="4"/>
        <v>324320.16085919319</v>
      </c>
      <c r="L87" s="4">
        <f t="shared" si="10"/>
        <v>13239742.722937375</v>
      </c>
      <c r="M87" s="4">
        <f t="shared" si="11"/>
        <v>682000</v>
      </c>
      <c r="N87" s="4">
        <f t="shared" si="12"/>
        <v>52.34613049404512</v>
      </c>
    </row>
    <row r="88" spans="2:14" x14ac:dyDescent="0.55000000000000004">
      <c r="B88">
        <f t="shared" si="5"/>
        <v>57</v>
      </c>
      <c r="C88" s="7">
        <f t="shared" si="6"/>
        <v>324320.16085919319</v>
      </c>
      <c r="D88" s="4">
        <f t="shared" si="14"/>
        <v>4.5693194306995251</v>
      </c>
      <c r="E88" s="4">
        <f t="shared" si="2"/>
        <v>1481922.412781507</v>
      </c>
      <c r="F88" s="5">
        <f t="shared" si="7"/>
        <v>8.729049096034576E-2</v>
      </c>
      <c r="G88" s="6">
        <f t="shared" si="3"/>
        <v>2.3829329427156436</v>
      </c>
      <c r="H88" s="4">
        <f t="shared" si="8"/>
        <v>18236539.513049312</v>
      </c>
      <c r="I88" s="4">
        <f t="shared" si="9"/>
        <v>12000</v>
      </c>
      <c r="J88" s="4">
        <f t="shared" si="13"/>
        <v>18248539.513049312</v>
      </c>
      <c r="K88" s="9">
        <f t="shared" si="4"/>
        <v>347905.40305829135</v>
      </c>
      <c r="L88" s="4">
        <f t="shared" si="10"/>
        <v>14721665.135718882</v>
      </c>
      <c r="M88" s="4">
        <f t="shared" si="11"/>
        <v>694000</v>
      </c>
      <c r="N88" s="4">
        <f t="shared" si="12"/>
        <v>53.916514408866476</v>
      </c>
    </row>
    <row r="89" spans="2:14" x14ac:dyDescent="0.55000000000000004">
      <c r="B89">
        <f t="shared" si="5"/>
        <v>58</v>
      </c>
      <c r="C89" s="7">
        <f t="shared" si="6"/>
        <v>347905.40305829135</v>
      </c>
      <c r="D89" s="4">
        <f t="shared" si="14"/>
        <v>4.7534630037567158</v>
      </c>
      <c r="E89" s="4">
        <f t="shared" si="2"/>
        <v>1653755.4622446566</v>
      </c>
      <c r="F89" s="5">
        <f t="shared" si="7"/>
        <v>8.8163395869949215E-2</v>
      </c>
      <c r="G89" s="6">
        <f t="shared" si="3"/>
        <v>2.6156377429549522</v>
      </c>
      <c r="H89" s="4">
        <f t="shared" si="8"/>
        <v>20163538.819822822</v>
      </c>
      <c r="I89" s="4">
        <f t="shared" si="9"/>
        <v>12000</v>
      </c>
      <c r="J89" s="4">
        <f t="shared" si="13"/>
        <v>20175538.819822822</v>
      </c>
      <c r="K89" s="9">
        <f t="shared" si="4"/>
        <v>373433.76211184403</v>
      </c>
      <c r="L89" s="4">
        <f t="shared" si="10"/>
        <v>16375420.597963538</v>
      </c>
      <c r="M89" s="4">
        <f t="shared" si="11"/>
        <v>706000</v>
      </c>
      <c r="N89" s="4">
        <f t="shared" si="12"/>
        <v>55.534009841132473</v>
      </c>
    </row>
    <row r="90" spans="2:14" x14ac:dyDescent="0.55000000000000004">
      <c r="B90">
        <f t="shared" si="5"/>
        <v>59</v>
      </c>
      <c r="C90" s="7">
        <f t="shared" si="6"/>
        <v>373433.76211184403</v>
      </c>
      <c r="D90" s="4">
        <f t="shared" si="14"/>
        <v>4.9450275628081117</v>
      </c>
      <c r="E90" s="4">
        <f t="shared" si="2"/>
        <v>1846640.2465261964</v>
      </c>
      <c r="F90" s="5">
        <f t="shared" si="7"/>
        <v>8.9045029828648703E-2</v>
      </c>
      <c r="G90" s="6">
        <f t="shared" si="3"/>
        <v>2.8736849301348504</v>
      </c>
      <c r="H90" s="4">
        <f t="shared" si="8"/>
        <v>22307918.429677535</v>
      </c>
      <c r="I90" s="4">
        <f t="shared" si="9"/>
        <v>12000</v>
      </c>
      <c r="J90" s="4">
        <f t="shared" si="13"/>
        <v>22319918.429677535</v>
      </c>
      <c r="K90" s="9">
        <f t="shared" si="4"/>
        <v>401084.87008812628</v>
      </c>
      <c r="L90" s="4">
        <f t="shared" si="10"/>
        <v>18222060.844489735</v>
      </c>
      <c r="M90" s="4">
        <f t="shared" si="11"/>
        <v>718000</v>
      </c>
      <c r="N90" s="4">
        <f t="shared" si="12"/>
        <v>57.200030136366451</v>
      </c>
    </row>
    <row r="91" spans="2:14" x14ac:dyDescent="0.55000000000000004">
      <c r="B91">
        <f t="shared" si="5"/>
        <v>60</v>
      </c>
      <c r="C91" s="7">
        <f t="shared" si="6"/>
        <v>401084.87008812628</v>
      </c>
      <c r="D91" s="4">
        <f t="shared" si="14"/>
        <v>5.1443121735892792</v>
      </c>
      <c r="E91" s="4">
        <f t="shared" si="2"/>
        <v>2063305.7798368225</v>
      </c>
      <c r="F91" s="5">
        <f t="shared" si="7"/>
        <v>8.9935480126935197E-2</v>
      </c>
      <c r="G91" s="6">
        <f t="shared" si="3"/>
        <v>3.1600740475528633</v>
      </c>
      <c r="H91" s="4">
        <f t="shared" si="8"/>
        <v>24695876.569142744</v>
      </c>
      <c r="I91" s="4">
        <f t="shared" si="9"/>
        <v>12000</v>
      </c>
      <c r="J91" s="4">
        <f t="shared" si="13"/>
        <v>24707876.569142744</v>
      </c>
      <c r="K91" s="9">
        <f t="shared" si="4"/>
        <v>431056.50737728318</v>
      </c>
      <c r="L91" s="4">
        <f t="shared" si="10"/>
        <v>20285366.624326557</v>
      </c>
      <c r="M91" s="4">
        <f t="shared" si="11"/>
        <v>730000</v>
      </c>
      <c r="N91" s="4">
        <f t="shared" si="12"/>
        <v>58.916031040457447</v>
      </c>
    </row>
    <row r="92" spans="2:14" x14ac:dyDescent="0.55000000000000004">
      <c r="B92">
        <f t="shared" si="5"/>
        <v>61</v>
      </c>
      <c r="C92" s="7">
        <f t="shared" si="6"/>
        <v>431056.50737728318</v>
      </c>
      <c r="D92" s="4">
        <f t="shared" si="14"/>
        <v>5.3516279541849272</v>
      </c>
      <c r="E92" s="4">
        <f t="shared" si="2"/>
        <v>2306854.0547135901</v>
      </c>
      <c r="F92" s="5">
        <f t="shared" si="7"/>
        <v>9.0834834928204544E-2</v>
      </c>
      <c r="G92" s="6">
        <f t="shared" si="3"/>
        <v>3.4781854521610232</v>
      </c>
      <c r="H92" s="4">
        <f t="shared" si="8"/>
        <v>27356964.515337743</v>
      </c>
      <c r="I92" s="4">
        <f t="shared" si="9"/>
        <v>12000</v>
      </c>
      <c r="J92" s="4">
        <f t="shared" si="13"/>
        <v>27368964.515337743</v>
      </c>
      <c r="K92" s="9">
        <f t="shared" si="4"/>
        <v>463566.58931564435</v>
      </c>
      <c r="L92" s="4">
        <f t="shared" si="10"/>
        <v>22592220.679040149</v>
      </c>
      <c r="M92" s="4">
        <f t="shared" si="11"/>
        <v>742000</v>
      </c>
      <c r="N92" s="4">
        <f t="shared" si="12"/>
        <v>60.683511971671173</v>
      </c>
    </row>
    <row r="93" spans="2:14" x14ac:dyDescent="0.55000000000000004">
      <c r="B93">
        <f t="shared" si="5"/>
        <v>62</v>
      </c>
      <c r="C93" s="7">
        <f t="shared" si="6"/>
        <v>463566.58931564435</v>
      </c>
      <c r="D93" s="4">
        <f t="shared" si="14"/>
        <v>5.5672985607385801</v>
      </c>
      <c r="E93" s="4">
        <f t="shared" si="2"/>
        <v>2580813.605503479</v>
      </c>
      <c r="F93" s="5">
        <f t="shared" si="7"/>
        <v>9.1743183277486595E-2</v>
      </c>
      <c r="G93" s="6">
        <f t="shared" si="3"/>
        <v>3.8318317386363985</v>
      </c>
      <c r="H93" s="4">
        <f t="shared" si="8"/>
        <v>30324540.237080634</v>
      </c>
      <c r="I93" s="4">
        <f t="shared" si="9"/>
        <v>12000</v>
      </c>
      <c r="J93" s="4">
        <f t="shared" si="13"/>
        <v>30336540.237080634</v>
      </c>
      <c r="K93" s="9">
        <f t="shared" si="4"/>
        <v>498855.38608215732</v>
      </c>
      <c r="L93" s="4">
        <f t="shared" si="10"/>
        <v>25173034.284543626</v>
      </c>
      <c r="M93" s="4">
        <f t="shared" si="11"/>
        <v>754000</v>
      </c>
      <c r="N93" s="4">
        <f t="shared" si="12"/>
        <v>62.504017330821313</v>
      </c>
    </row>
    <row r="94" spans="2:14" x14ac:dyDescent="0.55000000000000004">
      <c r="B94">
        <f t="shared" si="5"/>
        <v>63</v>
      </c>
      <c r="C94" s="7">
        <f t="shared" si="6"/>
        <v>498855.38608215732</v>
      </c>
      <c r="D94" s="4">
        <f t="shared" si="14"/>
        <v>5.7916606927363459</v>
      </c>
      <c r="E94" s="4">
        <f t="shared" si="2"/>
        <v>2889201.1309318445</v>
      </c>
      <c r="F94" s="5">
        <f t="shared" si="7"/>
        <v>9.2660615110261468E-2</v>
      </c>
      <c r="G94" s="6">
        <f t="shared" si="3"/>
        <v>4.2253165050212402</v>
      </c>
      <c r="H94" s="4">
        <f t="shared" si="8"/>
        <v>33636286.658544786</v>
      </c>
      <c r="I94" s="4">
        <f t="shared" si="9"/>
        <v>12000</v>
      </c>
      <c r="J94" s="4">
        <f t="shared" si="13"/>
        <v>33648286.658544786</v>
      </c>
      <c r="K94" s="9">
        <f t="shared" si="4"/>
        <v>537188.00505902781</v>
      </c>
      <c r="L94" s="4">
        <f t="shared" si="10"/>
        <v>28062235.415475469</v>
      </c>
      <c r="M94" s="4">
        <f t="shared" si="11"/>
        <v>766000</v>
      </c>
      <c r="N94" s="4">
        <f t="shared" si="12"/>
        <v>64.379137850745948</v>
      </c>
    </row>
    <row r="95" spans="2:14" x14ac:dyDescent="0.55000000000000004">
      <c r="B95">
        <f t="shared" si="5"/>
        <v>64</v>
      </c>
      <c r="C95" s="7">
        <f t="shared" si="6"/>
        <v>537188.00505902781</v>
      </c>
      <c r="D95" s="4">
        <f t="shared" si="14"/>
        <v>6.0250646186536203</v>
      </c>
      <c r="E95" s="4">
        <f t="shared" si="2"/>
        <v>3236592.4428462703</v>
      </c>
      <c r="F95" s="5">
        <f t="shared" si="7"/>
        <v>9.3587221261364081E-2</v>
      </c>
      <c r="G95" s="6">
        <f t="shared" si="3"/>
        <v>4.6635015628857852</v>
      </c>
      <c r="H95" s="4">
        <f t="shared" si="8"/>
        <v>37334804.205881692</v>
      </c>
      <c r="I95" s="4">
        <f t="shared" si="9"/>
        <v>12000</v>
      </c>
      <c r="J95" s="4">
        <f t="shared" si="13"/>
        <v>37346804.205881692</v>
      </c>
      <c r="K95" s="9">
        <f t="shared" si="4"/>
        <v>578857.16872031149</v>
      </c>
      <c r="L95" s="4">
        <f t="shared" si="10"/>
        <v>31298827.858321741</v>
      </c>
      <c r="M95" s="4">
        <f t="shared" si="11"/>
        <v>778000</v>
      </c>
      <c r="N95" s="4">
        <f t="shared" si="12"/>
        <v>66.310511986268324</v>
      </c>
    </row>
    <row r="96" spans="2:14" x14ac:dyDescent="0.55000000000000004">
      <c r="B96">
        <f t="shared" si="5"/>
        <v>65</v>
      </c>
      <c r="C96" s="7">
        <f t="shared" si="6"/>
        <v>578857.16872031149</v>
      </c>
      <c r="D96" s="4">
        <f t="shared" si="14"/>
        <v>6.2678747227853604</v>
      </c>
      <c r="E96" s="4">
        <f t="shared" si="2"/>
        <v>3628204.2159251408</v>
      </c>
      <c r="F96" s="5">
        <f t="shared" si="7"/>
        <v>9.4523093473977721E-2</v>
      </c>
      <c r="G96" s="6">
        <f t="shared" si="3"/>
        <v>5.1518838686845498</v>
      </c>
      <c r="H96" s="4">
        <f t="shared" si="8"/>
        <v>41468288.808301933</v>
      </c>
      <c r="I96" s="4">
        <f t="shared" si="9"/>
        <v>12000</v>
      </c>
      <c r="J96" s="4">
        <f t="shared" ref="J96:J127" si="15">H96+I96</f>
        <v>41480288.808301933</v>
      </c>
      <c r="K96" s="9">
        <f t="shared" si="4"/>
        <v>624186.32552562805</v>
      </c>
      <c r="L96" s="4">
        <f t="shared" si="10"/>
        <v>34927032.074246883</v>
      </c>
      <c r="M96" s="4">
        <f t="shared" si="11"/>
        <v>790000</v>
      </c>
      <c r="N96" s="4">
        <f t="shared" si="12"/>
        <v>68.299827345856372</v>
      </c>
    </row>
    <row r="97" spans="2:14" x14ac:dyDescent="0.55000000000000004">
      <c r="B97">
        <f t="shared" si="5"/>
        <v>66</v>
      </c>
      <c r="C97" s="7">
        <f t="shared" si="6"/>
        <v>624186.32552562805</v>
      </c>
      <c r="D97" s="4">
        <f t="shared" ref="D97:D132" si="16">N96*F97</f>
        <v>6.5204700741136108</v>
      </c>
      <c r="E97" s="4">
        <f t="shared" ref="E97:E132" si="17">C97*D97</f>
        <v>4069988.2562607941</v>
      </c>
      <c r="F97" s="5">
        <f t="shared" si="7"/>
        <v>9.5468324408717498E-2</v>
      </c>
      <c r="G97" s="6">
        <f t="shared" ref="G97:G132" si="18">E98/(M97)</f>
        <v>5.6966836552907214</v>
      </c>
      <c r="H97" s="4">
        <f t="shared" si="8"/>
        <v>46091308.282866575</v>
      </c>
      <c r="I97" s="4">
        <f t="shared" si="9"/>
        <v>12000</v>
      </c>
      <c r="J97" s="4">
        <f t="shared" si="15"/>
        <v>46103308.282866575</v>
      </c>
      <c r="K97" s="9">
        <f t="shared" ref="K97:K132" si="19">IF($D$12, C97+(((I97+E97*(1-$D$7))/N97)), C97+(I97/N97))</f>
        <v>673533.13633105496</v>
      </c>
      <c r="L97" s="4">
        <f t="shared" si="10"/>
        <v>38997020.330507681</v>
      </c>
      <c r="M97" s="4">
        <f t="shared" si="11"/>
        <v>802000</v>
      </c>
      <c r="N97" s="4">
        <f t="shared" si="12"/>
        <v>70.348822166232068</v>
      </c>
    </row>
    <row r="98" spans="2:14" x14ac:dyDescent="0.55000000000000004">
      <c r="B98">
        <f t="shared" ref="B98:B132" si="20">B97+1</f>
        <v>67</v>
      </c>
      <c r="C98" s="7">
        <f t="shared" ref="C98:C132" si="21">+K97</f>
        <v>673533.13633105496</v>
      </c>
      <c r="D98" s="4">
        <f t="shared" si="16"/>
        <v>6.7832450181003896</v>
      </c>
      <c r="E98" s="4">
        <f t="shared" si="17"/>
        <v>4568740.2915431587</v>
      </c>
      <c r="F98" s="5">
        <f t="shared" ref="F98:F132" si="22">F97*(1+$D$8)</f>
        <v>9.6423007652804676E-2</v>
      </c>
      <c r="G98" s="6">
        <f t="shared" si="18"/>
        <v>6.3049454785095582</v>
      </c>
      <c r="H98" s="4">
        <f t="shared" ref="H98:H132" si="23">IF($D$12, (E98*(1-$D$7))+(C98*N97), (C98*N97))</f>
        <v>51265692.078629605</v>
      </c>
      <c r="I98" s="4">
        <f t="shared" ref="I98:I132" si="24">$D$10</f>
        <v>12000</v>
      </c>
      <c r="J98" s="4">
        <f t="shared" si="15"/>
        <v>51277692.078629605</v>
      </c>
      <c r="K98" s="9">
        <f t="shared" si="19"/>
        <v>727293.38457756874</v>
      </c>
      <c r="L98" s="4">
        <f t="shared" ref="L98:L132" si="25">L97+E98</f>
        <v>43565760.622050837</v>
      </c>
      <c r="M98" s="4">
        <f t="shared" ref="M98:M132" si="26">I98+M97</f>
        <v>814000</v>
      </c>
      <c r="N98" s="4">
        <f t="shared" ref="N98:N132" si="27">N97*(1+$D$11)</f>
        <v>72.459286831219032</v>
      </c>
    </row>
    <row r="99" spans="2:14" x14ac:dyDescent="0.55000000000000004">
      <c r="B99">
        <f t="shared" si="20"/>
        <v>68</v>
      </c>
      <c r="C99" s="7">
        <f t="shared" si="21"/>
        <v>727293.38457756874</v>
      </c>
      <c r="D99" s="4">
        <f t="shared" si="16"/>
        <v>7.0566097923298354</v>
      </c>
      <c r="E99" s="4">
        <f t="shared" si="17"/>
        <v>5132225.6195067801</v>
      </c>
      <c r="F99" s="5">
        <f t="shared" si="22"/>
        <v>9.7387237729332721E-2</v>
      </c>
      <c r="G99" s="6">
        <f t="shared" si="18"/>
        <v>6.9846541684729813</v>
      </c>
      <c r="H99" s="4">
        <f t="shared" si="23"/>
        <v>57061551.74013491</v>
      </c>
      <c r="I99" s="4">
        <f t="shared" si="24"/>
        <v>12000</v>
      </c>
      <c r="J99" s="4">
        <f t="shared" si="15"/>
        <v>57073551.74013491</v>
      </c>
      <c r="K99" s="9">
        <f t="shared" si="19"/>
        <v>785905.36508536129</v>
      </c>
      <c r="L99" s="4">
        <f t="shared" si="25"/>
        <v>48697986.241557613</v>
      </c>
      <c r="M99" s="4">
        <f t="shared" si="26"/>
        <v>826000</v>
      </c>
      <c r="N99" s="4">
        <f t="shared" si="27"/>
        <v>74.633065436155604</v>
      </c>
    </row>
    <row r="100" spans="2:14" x14ac:dyDescent="0.55000000000000004">
      <c r="B100">
        <f t="shared" si="20"/>
        <v>69</v>
      </c>
      <c r="C100" s="7">
        <f t="shared" si="21"/>
        <v>785905.36508536129</v>
      </c>
      <c r="D100" s="4">
        <f t="shared" si="16"/>
        <v>7.3409911669607277</v>
      </c>
      <c r="E100" s="4">
        <f t="shared" si="17"/>
        <v>5769324.3431586828</v>
      </c>
      <c r="F100" s="5">
        <f t="shared" si="22"/>
        <v>9.8361110106626043E-2</v>
      </c>
      <c r="G100" s="6">
        <f t="shared" si="18"/>
        <v>7.7448679970240395</v>
      </c>
      <c r="H100" s="4">
        <f t="shared" si="23"/>
        <v>63558452.230726406</v>
      </c>
      <c r="I100" s="4">
        <f t="shared" si="24"/>
        <v>12000</v>
      </c>
      <c r="J100" s="4">
        <f t="shared" si="15"/>
        <v>63570452.230726406</v>
      </c>
      <c r="K100" s="9">
        <f t="shared" si="19"/>
        <v>849854.81379275944</v>
      </c>
      <c r="L100" s="4">
        <f t="shared" si="25"/>
        <v>54467310.584716298</v>
      </c>
      <c r="M100" s="4">
        <f t="shared" si="26"/>
        <v>838000</v>
      </c>
      <c r="N100" s="4">
        <f t="shared" si="27"/>
        <v>76.872057399240276</v>
      </c>
    </row>
    <row r="101" spans="2:14" x14ac:dyDescent="0.55000000000000004">
      <c r="B101">
        <f t="shared" si="20"/>
        <v>70</v>
      </c>
      <c r="C101" s="7">
        <f t="shared" si="21"/>
        <v>849854.81379275944</v>
      </c>
      <c r="D101" s="4">
        <f t="shared" si="16"/>
        <v>7.6368331109892456</v>
      </c>
      <c r="E101" s="4">
        <f t="shared" si="17"/>
        <v>6490199.381506145</v>
      </c>
      <c r="F101" s="5">
        <f t="shared" si="22"/>
        <v>9.9344721207692305E-2</v>
      </c>
      <c r="G101" s="6">
        <f t="shared" si="18"/>
        <v>8.5958717475628319</v>
      </c>
      <c r="H101" s="4">
        <f t="shared" si="23"/>
        <v>70846757.501177877</v>
      </c>
      <c r="I101" s="4">
        <f t="shared" si="24"/>
        <v>12000</v>
      </c>
      <c r="J101" s="4">
        <f t="shared" si="15"/>
        <v>70858757.501177877</v>
      </c>
      <c r="K101" s="9">
        <f t="shared" si="19"/>
        <v>919680.44937337458</v>
      </c>
      <c r="L101" s="4">
        <f t="shared" si="25"/>
        <v>60957509.966222443</v>
      </c>
      <c r="M101" s="4">
        <f t="shared" si="26"/>
        <v>850000</v>
      </c>
      <c r="N101" s="4">
        <f t="shared" si="27"/>
        <v>79.178219121217481</v>
      </c>
    </row>
    <row r="102" spans="2:14" x14ac:dyDescent="0.55000000000000004">
      <c r="B102">
        <f t="shared" si="20"/>
        <v>71</v>
      </c>
      <c r="C102" s="7">
        <f t="shared" si="21"/>
        <v>919680.44937337458</v>
      </c>
      <c r="D102" s="4">
        <f t="shared" si="16"/>
        <v>7.9445974853621113</v>
      </c>
      <c r="E102" s="4">
        <f t="shared" si="17"/>
        <v>7306490.9854284078</v>
      </c>
      <c r="F102" s="5">
        <f t="shared" si="22"/>
        <v>0.10033816841976922</v>
      </c>
      <c r="G102" s="6">
        <f t="shared" si="18"/>
        <v>9.5493528128582366</v>
      </c>
      <c r="H102" s="4">
        <f t="shared" si="23"/>
        <v>79029177.479598954</v>
      </c>
      <c r="I102" s="4">
        <f t="shared" si="24"/>
        <v>12000</v>
      </c>
      <c r="J102" s="4">
        <f t="shared" si="15"/>
        <v>79041177.479598954</v>
      </c>
      <c r="K102" s="9">
        <f t="shared" si="19"/>
        <v>995980.20750898705</v>
      </c>
      <c r="L102" s="4">
        <f t="shared" si="25"/>
        <v>68264000.951650858</v>
      </c>
      <c r="M102" s="4">
        <f t="shared" si="26"/>
        <v>862000</v>
      </c>
      <c r="N102" s="4">
        <f t="shared" si="27"/>
        <v>81.553565694854001</v>
      </c>
    </row>
    <row r="103" spans="2:14" x14ac:dyDescent="0.55000000000000004">
      <c r="B103">
        <f t="shared" si="20"/>
        <v>72</v>
      </c>
      <c r="C103" s="7">
        <f t="shared" si="21"/>
        <v>995980.20750898705</v>
      </c>
      <c r="D103" s="4">
        <f t="shared" si="16"/>
        <v>8.2647647640222051</v>
      </c>
      <c r="E103" s="4">
        <f t="shared" si="17"/>
        <v>8231542.1246838002</v>
      </c>
      <c r="F103" s="5">
        <f t="shared" si="22"/>
        <v>0.10134155010396692</v>
      </c>
      <c r="G103" s="6">
        <f t="shared" si="18"/>
        <v>10.618603960282337</v>
      </c>
      <c r="H103" s="4">
        <f t="shared" si="23"/>
        <v>88222548.089839727</v>
      </c>
      <c r="I103" s="4">
        <f t="shared" si="24"/>
        <v>12000</v>
      </c>
      <c r="J103" s="4">
        <f t="shared" si="15"/>
        <v>88234548.089839727</v>
      </c>
      <c r="K103" s="9">
        <f t="shared" si="19"/>
        <v>1079418.2598791244</v>
      </c>
      <c r="L103" s="4">
        <f t="shared" si="25"/>
        <v>76495543.076334655</v>
      </c>
      <c r="M103" s="4">
        <f t="shared" si="26"/>
        <v>874000</v>
      </c>
      <c r="N103" s="4">
        <f t="shared" si="27"/>
        <v>84.000172665699623</v>
      </c>
    </row>
    <row r="104" spans="2:14" x14ac:dyDescent="0.55000000000000004">
      <c r="B104">
        <f t="shared" si="20"/>
        <v>73</v>
      </c>
      <c r="C104" s="7">
        <f t="shared" si="21"/>
        <v>1079418.2598791244</v>
      </c>
      <c r="D104" s="4">
        <f t="shared" si="16"/>
        <v>8.5978347840122993</v>
      </c>
      <c r="E104" s="4">
        <f t="shared" si="17"/>
        <v>9280659.8612867631</v>
      </c>
      <c r="F104" s="5">
        <f t="shared" si="22"/>
        <v>0.10235496560500659</v>
      </c>
      <c r="G104" s="6">
        <f t="shared" si="18"/>
        <v>11.818757006114058</v>
      </c>
      <c r="H104" s="4">
        <f t="shared" si="23"/>
        <v>98559881.090449214</v>
      </c>
      <c r="I104" s="4">
        <f t="shared" si="24"/>
        <v>12000</v>
      </c>
      <c r="J104" s="4">
        <f t="shared" si="15"/>
        <v>98571881.090449214</v>
      </c>
      <c r="K104" s="9">
        <f t="shared" si="19"/>
        <v>1170732.9228723776</v>
      </c>
      <c r="L104" s="4">
        <f t="shared" si="25"/>
        <v>85776202.937621415</v>
      </c>
      <c r="M104" s="4">
        <f t="shared" si="26"/>
        <v>886000</v>
      </c>
      <c r="N104" s="4">
        <f t="shared" si="27"/>
        <v>86.520177845670617</v>
      </c>
    </row>
    <row r="105" spans="2:14" x14ac:dyDescent="0.55000000000000004">
      <c r="B105">
        <f t="shared" si="20"/>
        <v>74</v>
      </c>
      <c r="C105" s="7">
        <f t="shared" si="21"/>
        <v>1170732.9228723776</v>
      </c>
      <c r="D105" s="4">
        <f t="shared" si="16"/>
        <v>8.9443275258079957</v>
      </c>
      <c r="E105" s="4">
        <f t="shared" si="17"/>
        <v>10471418.707417056</v>
      </c>
      <c r="F105" s="5">
        <f t="shared" si="22"/>
        <v>0.10337851526105665</v>
      </c>
      <c r="G105" s="6">
        <f t="shared" si="18"/>
        <v>13.167052346761286</v>
      </c>
      <c r="H105" s="4">
        <f t="shared" si="23"/>
        <v>110192726.59800439</v>
      </c>
      <c r="I105" s="4">
        <f t="shared" si="24"/>
        <v>12000</v>
      </c>
      <c r="J105" s="4">
        <f t="shared" si="15"/>
        <v>110204726.59800439</v>
      </c>
      <c r="K105" s="9">
        <f t="shared" si="19"/>
        <v>1270745.5758857965</v>
      </c>
      <c r="L105" s="4">
        <f t="shared" si="25"/>
        <v>96247621.645038471</v>
      </c>
      <c r="M105" s="4">
        <f t="shared" si="26"/>
        <v>898000</v>
      </c>
      <c r="N105" s="4">
        <f t="shared" si="27"/>
        <v>89.11578318104074</v>
      </c>
    </row>
    <row r="106" spans="2:14" x14ac:dyDescent="0.55000000000000004">
      <c r="B106">
        <f t="shared" si="20"/>
        <v>75</v>
      </c>
      <c r="C106" s="7">
        <f t="shared" si="21"/>
        <v>1270745.5758857965</v>
      </c>
      <c r="D106" s="4">
        <f t="shared" si="16"/>
        <v>9.3047839250980591</v>
      </c>
      <c r="E106" s="4">
        <f t="shared" si="17"/>
        <v>11824013.007391635</v>
      </c>
      <c r="F106" s="5">
        <f t="shared" si="22"/>
        <v>0.10441230041366723</v>
      </c>
      <c r="G106" s="6">
        <f t="shared" si="18"/>
        <v>14.683150123675691</v>
      </c>
      <c r="H106" s="4">
        <f t="shared" si="23"/>
        <v>123293898.27518828</v>
      </c>
      <c r="I106" s="4">
        <f t="shared" si="24"/>
        <v>12000</v>
      </c>
      <c r="J106" s="4">
        <f t="shared" si="15"/>
        <v>123305898.27518828</v>
      </c>
      <c r="K106" s="9">
        <f t="shared" si="19"/>
        <v>1380370.726155285</v>
      </c>
      <c r="L106" s="4">
        <f t="shared" si="25"/>
        <v>108071634.6524301</v>
      </c>
      <c r="M106" s="4">
        <f t="shared" si="26"/>
        <v>910000</v>
      </c>
      <c r="N106" s="4">
        <f t="shared" si="27"/>
        <v>91.789256676471965</v>
      </c>
    </row>
    <row r="107" spans="2:14" x14ac:dyDescent="0.55000000000000004">
      <c r="B107">
        <f t="shared" si="20"/>
        <v>76</v>
      </c>
      <c r="C107" s="7">
        <f t="shared" si="21"/>
        <v>1380370.726155285</v>
      </c>
      <c r="D107" s="4">
        <f t="shared" si="16"/>
        <v>9.6797667172795112</v>
      </c>
      <c r="E107" s="4">
        <f t="shared" si="17"/>
        <v>13361666.612544879</v>
      </c>
      <c r="F107" s="5">
        <f t="shared" si="22"/>
        <v>0.1054564234178039</v>
      </c>
      <c r="G107" s="6">
        <f t="shared" si="18"/>
        <v>16.389489772585822</v>
      </c>
      <c r="H107" s="4">
        <f t="shared" si="23"/>
        <v>138060619.5124186</v>
      </c>
      <c r="I107" s="4">
        <f t="shared" si="24"/>
        <v>12000</v>
      </c>
      <c r="J107" s="4">
        <f t="shared" si="15"/>
        <v>138072619.5124186</v>
      </c>
      <c r="K107" s="9">
        <f t="shared" si="19"/>
        <v>1500627.376698355</v>
      </c>
      <c r="L107" s="4">
        <f t="shared" si="25"/>
        <v>121433301.26497498</v>
      </c>
      <c r="M107" s="4">
        <f t="shared" si="26"/>
        <v>922000</v>
      </c>
      <c r="N107" s="4">
        <f t="shared" si="27"/>
        <v>94.542934376766127</v>
      </c>
    </row>
    <row r="108" spans="2:14" x14ac:dyDescent="0.55000000000000004">
      <c r="B108">
        <f t="shared" si="20"/>
        <v>77</v>
      </c>
      <c r="C108" s="7">
        <f t="shared" si="21"/>
        <v>1500627.376698355</v>
      </c>
      <c r="D108" s="4">
        <f t="shared" si="16"/>
        <v>10.069861315985875</v>
      </c>
      <c r="E108" s="4">
        <f t="shared" si="17"/>
        <v>15111109.570324128</v>
      </c>
      <c r="F108" s="5">
        <f t="shared" si="22"/>
        <v>0.10651098765198194</v>
      </c>
      <c r="G108" s="6">
        <f t="shared" si="18"/>
        <v>18.311705852831309</v>
      </c>
      <c r="H108" s="4">
        <f t="shared" si="23"/>
        <v>154718158.7339468</v>
      </c>
      <c r="I108" s="4">
        <f t="shared" si="24"/>
        <v>12000</v>
      </c>
      <c r="J108" s="4">
        <f t="shared" si="15"/>
        <v>154730158.7339468</v>
      </c>
      <c r="K108" s="9">
        <f t="shared" si="19"/>
        <v>1632651.8765541906</v>
      </c>
      <c r="L108" s="4">
        <f t="shared" si="25"/>
        <v>136544410.8352991</v>
      </c>
      <c r="M108" s="4">
        <f t="shared" si="26"/>
        <v>934000</v>
      </c>
      <c r="N108" s="4">
        <f t="shared" si="27"/>
        <v>97.379222408069111</v>
      </c>
    </row>
    <row r="109" spans="2:14" x14ac:dyDescent="0.55000000000000004">
      <c r="B109">
        <f t="shared" si="20"/>
        <v>78</v>
      </c>
      <c r="C109" s="7">
        <f t="shared" si="21"/>
        <v>1632651.8765541906</v>
      </c>
      <c r="D109" s="4">
        <f t="shared" si="16"/>
        <v>10.475676727020108</v>
      </c>
      <c r="E109" s="4">
        <f t="shared" si="17"/>
        <v>17103133.266544443</v>
      </c>
      <c r="F109" s="5">
        <f t="shared" si="22"/>
        <v>0.10757609752850177</v>
      </c>
      <c r="G109" s="6">
        <f t="shared" si="18"/>
        <v>20.479109400411229</v>
      </c>
      <c r="H109" s="4">
        <f t="shared" si="23"/>
        <v>173524033.47848472</v>
      </c>
      <c r="I109" s="4">
        <f t="shared" si="24"/>
        <v>12000</v>
      </c>
      <c r="J109" s="4">
        <f t="shared" si="15"/>
        <v>173536033.47848472</v>
      </c>
      <c r="K109" s="9">
        <f t="shared" si="19"/>
        <v>1777712.4585444615</v>
      </c>
      <c r="L109" s="4">
        <f t="shared" si="25"/>
        <v>153647544.10184354</v>
      </c>
      <c r="M109" s="4">
        <f t="shared" si="26"/>
        <v>946000</v>
      </c>
      <c r="N109" s="4">
        <f t="shared" si="27"/>
        <v>100.30059908031119</v>
      </c>
    </row>
    <row r="110" spans="2:14" x14ac:dyDescent="0.55000000000000004">
      <c r="B110">
        <f t="shared" si="20"/>
        <v>79</v>
      </c>
      <c r="C110" s="7">
        <f t="shared" si="21"/>
        <v>1777712.4585444615</v>
      </c>
      <c r="D110" s="4">
        <f t="shared" si="16"/>
        <v>10.897846499119018</v>
      </c>
      <c r="E110" s="4">
        <f t="shared" si="17"/>
        <v>19373237.492789023</v>
      </c>
      <c r="F110" s="5">
        <f t="shared" si="22"/>
        <v>0.10865185850378678</v>
      </c>
      <c r="G110" s="6">
        <f t="shared" si="18"/>
        <v>22.925245636196522</v>
      </c>
      <c r="H110" s="4">
        <f t="shared" si="23"/>
        <v>194772876.45341304</v>
      </c>
      <c r="I110" s="4">
        <f t="shared" si="24"/>
        <v>12000</v>
      </c>
      <c r="J110" s="4">
        <f t="shared" si="15"/>
        <v>194784876.45341304</v>
      </c>
      <c r="K110" s="9">
        <f t="shared" si="19"/>
        <v>1937225.6997992524</v>
      </c>
      <c r="L110" s="4">
        <f t="shared" si="25"/>
        <v>173020781.59463257</v>
      </c>
      <c r="M110" s="4">
        <f t="shared" si="26"/>
        <v>958000</v>
      </c>
      <c r="N110" s="4">
        <f t="shared" si="27"/>
        <v>103.30961705272053</v>
      </c>
    </row>
    <row r="111" spans="2:14" x14ac:dyDescent="0.55000000000000004">
      <c r="B111">
        <f t="shared" si="20"/>
        <v>80</v>
      </c>
      <c r="C111" s="7">
        <f t="shared" si="21"/>
        <v>1937225.6997992524</v>
      </c>
      <c r="D111" s="4">
        <f t="shared" si="16"/>
        <v>11.337029713033514</v>
      </c>
      <c r="E111" s="4">
        <f t="shared" si="17"/>
        <v>21962385.319476269</v>
      </c>
      <c r="F111" s="5">
        <f t="shared" si="22"/>
        <v>0.10973837708882465</v>
      </c>
      <c r="G111" s="6">
        <f t="shared" si="18"/>
        <v>25.688540733075332</v>
      </c>
      <c r="H111" s="4">
        <f t="shared" si="23"/>
        <v>218802072.71250412</v>
      </c>
      <c r="I111" s="4">
        <f t="shared" si="24"/>
        <v>12000</v>
      </c>
      <c r="J111" s="4">
        <f t="shared" si="15"/>
        <v>218814072.71250412</v>
      </c>
      <c r="K111" s="9">
        <f t="shared" si="19"/>
        <v>2112775.1749347392</v>
      </c>
      <c r="L111" s="4">
        <f t="shared" si="25"/>
        <v>194983166.91410884</v>
      </c>
      <c r="M111" s="4">
        <f t="shared" si="26"/>
        <v>970000</v>
      </c>
      <c r="N111" s="4">
        <f t="shared" si="27"/>
        <v>106.40890556430215</v>
      </c>
    </row>
    <row r="112" spans="2:14" x14ac:dyDescent="0.55000000000000004">
      <c r="B112">
        <f t="shared" si="20"/>
        <v>81</v>
      </c>
      <c r="C112" s="7">
        <f t="shared" si="21"/>
        <v>2112775.1749347392</v>
      </c>
      <c r="D112" s="4">
        <f t="shared" si="16"/>
        <v>11.793912010468766</v>
      </c>
      <c r="E112" s="4">
        <f t="shared" si="17"/>
        <v>24917884.51108307</v>
      </c>
      <c r="F112" s="5">
        <f t="shared" si="22"/>
        <v>0.1108357608597129</v>
      </c>
      <c r="G112" s="6">
        <f t="shared" si="18"/>
        <v>28.81305255563792</v>
      </c>
      <c r="H112" s="4">
        <f t="shared" si="23"/>
        <v>245998295.90265325</v>
      </c>
      <c r="I112" s="4">
        <f t="shared" si="24"/>
        <v>12000</v>
      </c>
      <c r="J112" s="4">
        <f t="shared" si="15"/>
        <v>246010295.90265325</v>
      </c>
      <c r="K112" s="9">
        <f t="shared" si="19"/>
        <v>2306132.61177886</v>
      </c>
      <c r="L112" s="4">
        <f t="shared" si="25"/>
        <v>219901051.42519191</v>
      </c>
      <c r="M112" s="4">
        <f t="shared" si="26"/>
        <v>982000</v>
      </c>
      <c r="N112" s="4">
        <f t="shared" si="27"/>
        <v>109.60117273123122</v>
      </c>
    </row>
    <row r="113" spans="2:14" x14ac:dyDescent="0.55000000000000004">
      <c r="B113">
        <f t="shared" si="20"/>
        <v>82</v>
      </c>
      <c r="C113" s="7">
        <f t="shared" si="21"/>
        <v>2306132.61177886</v>
      </c>
      <c r="D113" s="4">
        <f t="shared" si="16"/>
        <v>12.269206664490659</v>
      </c>
      <c r="E113" s="4">
        <f t="shared" si="17"/>
        <v>28294417.609636437</v>
      </c>
      <c r="F113" s="5">
        <f t="shared" si="22"/>
        <v>0.11194411846831004</v>
      </c>
      <c r="G113" s="6">
        <f t="shared" si="18"/>
        <v>32.349342896666371</v>
      </c>
      <c r="H113" s="4">
        <f t="shared" si="23"/>
        <v>276805093.69289118</v>
      </c>
      <c r="I113" s="4">
        <f t="shared" si="24"/>
        <v>12000</v>
      </c>
      <c r="J113" s="4">
        <f t="shared" si="15"/>
        <v>276817093.69289118</v>
      </c>
      <c r="K113" s="9">
        <f t="shared" si="19"/>
        <v>2519281.9057901981</v>
      </c>
      <c r="L113" s="4">
        <f t="shared" si="25"/>
        <v>248195469.03482834</v>
      </c>
      <c r="M113" s="4">
        <f t="shared" si="26"/>
        <v>994000</v>
      </c>
      <c r="N113" s="4">
        <f t="shared" si="27"/>
        <v>112.88920791316815</v>
      </c>
    </row>
    <row r="114" spans="2:14" x14ac:dyDescent="0.55000000000000004">
      <c r="B114">
        <f t="shared" si="20"/>
        <v>83</v>
      </c>
      <c r="C114" s="7">
        <f t="shared" si="21"/>
        <v>2519281.9057901981</v>
      </c>
      <c r="D114" s="4">
        <f t="shared" si="16"/>
        <v>12.763655693069632</v>
      </c>
      <c r="E114" s="4">
        <f t="shared" si="17"/>
        <v>32155246.839286376</v>
      </c>
      <c r="F114" s="5">
        <f t="shared" si="22"/>
        <v>0.11306355965299314</v>
      </c>
      <c r="G114" s="6">
        <f t="shared" si="18"/>
        <v>36.355491821804556</v>
      </c>
      <c r="H114" s="4">
        <f t="shared" si="23"/>
        <v>311731698.66802561</v>
      </c>
      <c r="I114" s="4">
        <f t="shared" si="24"/>
        <v>12000</v>
      </c>
      <c r="J114" s="4">
        <f t="shared" si="15"/>
        <v>311743698.66802561</v>
      </c>
      <c r="K114" s="9">
        <f t="shared" si="19"/>
        <v>2754446.4028237043</v>
      </c>
      <c r="L114" s="4">
        <f t="shared" si="25"/>
        <v>280350715.87411469</v>
      </c>
      <c r="M114" s="4">
        <f t="shared" si="26"/>
        <v>1006000</v>
      </c>
      <c r="N114" s="4">
        <f t="shared" si="27"/>
        <v>116.2758841505632</v>
      </c>
    </row>
    <row r="115" spans="2:14" x14ac:dyDescent="0.55000000000000004">
      <c r="B115">
        <f t="shared" si="20"/>
        <v>84</v>
      </c>
      <c r="C115" s="7">
        <f t="shared" si="21"/>
        <v>2754446.4028237043</v>
      </c>
      <c r="D115" s="4">
        <f t="shared" si="16"/>
        <v>13.278031017500339</v>
      </c>
      <c r="E115" s="4">
        <f t="shared" si="17"/>
        <v>36573624.77273538</v>
      </c>
      <c r="F115" s="5">
        <f t="shared" si="22"/>
        <v>0.11419419524952307</v>
      </c>
      <c r="G115" s="6">
        <f t="shared" si="18"/>
        <v>40.898278387791635</v>
      </c>
      <c r="H115" s="4">
        <f t="shared" si="23"/>
        <v>351363271.8904897</v>
      </c>
      <c r="I115" s="4">
        <f t="shared" si="24"/>
        <v>12000</v>
      </c>
      <c r="J115" s="4">
        <f t="shared" si="15"/>
        <v>351375271.8904897</v>
      </c>
      <c r="K115" s="9">
        <f t="shared" si="19"/>
        <v>3014119.921859154</v>
      </c>
      <c r="L115" s="4">
        <f t="shared" si="25"/>
        <v>316924340.64685005</v>
      </c>
      <c r="M115" s="4">
        <f t="shared" si="26"/>
        <v>1018000</v>
      </c>
      <c r="N115" s="4">
        <f t="shared" si="27"/>
        <v>119.76416067508011</v>
      </c>
    </row>
    <row r="116" spans="2:14" x14ac:dyDescent="0.55000000000000004">
      <c r="B116">
        <f t="shared" si="20"/>
        <v>85</v>
      </c>
      <c r="C116" s="7">
        <f t="shared" si="21"/>
        <v>3014119.921859154</v>
      </c>
      <c r="D116" s="4">
        <f t="shared" si="16"/>
        <v>13.813135667505604</v>
      </c>
      <c r="E116" s="4">
        <f t="shared" si="17"/>
        <v>41634447.398771882</v>
      </c>
      <c r="F116" s="5">
        <f t="shared" si="22"/>
        <v>0.1153361372020183</v>
      </c>
      <c r="G116" s="6">
        <f t="shared" si="18"/>
        <v>46.054556328817362</v>
      </c>
      <c r="H116" s="4">
        <f t="shared" si="23"/>
        <v>396372822.90445572</v>
      </c>
      <c r="I116" s="4">
        <f t="shared" si="24"/>
        <v>12000</v>
      </c>
      <c r="J116" s="4">
        <f t="shared" si="15"/>
        <v>396384822.90445572</v>
      </c>
      <c r="K116" s="9">
        <f t="shared" si="19"/>
        <v>3301102.0611242359</v>
      </c>
      <c r="L116" s="4">
        <f t="shared" si="25"/>
        <v>358558788.04562193</v>
      </c>
      <c r="M116" s="4">
        <f t="shared" si="26"/>
        <v>1030000</v>
      </c>
      <c r="N116" s="4">
        <f t="shared" si="27"/>
        <v>123.35708549533251</v>
      </c>
    </row>
    <row r="117" spans="2:14" x14ac:dyDescent="0.55000000000000004">
      <c r="B117">
        <f t="shared" si="20"/>
        <v>86</v>
      </c>
      <c r="C117" s="7">
        <f t="shared" si="21"/>
        <v>3301102.0611242359</v>
      </c>
      <c r="D117" s="4">
        <f t="shared" si="16"/>
        <v>14.369805034906079</v>
      </c>
      <c r="E117" s="4">
        <f t="shared" si="17"/>
        <v>47436193.018681884</v>
      </c>
      <c r="F117" s="5">
        <f t="shared" si="22"/>
        <v>0.11648949857403848</v>
      </c>
      <c r="G117" s="6">
        <f t="shared" si="18"/>
        <v>51.912858439630973</v>
      </c>
      <c r="H117" s="4">
        <f t="shared" si="23"/>
        <v>447535093.24880034</v>
      </c>
      <c r="I117" s="4">
        <f t="shared" si="24"/>
        <v>12000</v>
      </c>
      <c r="J117" s="4">
        <f t="shared" si="15"/>
        <v>447547093.24880034</v>
      </c>
      <c r="K117" s="9">
        <f t="shared" si="19"/>
        <v>3618538.4143559542</v>
      </c>
      <c r="L117" s="4">
        <f t="shared" si="25"/>
        <v>405994981.06430382</v>
      </c>
      <c r="M117" s="4">
        <f t="shared" si="26"/>
        <v>1042000</v>
      </c>
      <c r="N117" s="4">
        <f t="shared" si="27"/>
        <v>127.0577980601925</v>
      </c>
    </row>
    <row r="118" spans="2:14" x14ac:dyDescent="0.55000000000000004">
      <c r="B118">
        <f t="shared" si="20"/>
        <v>87</v>
      </c>
      <c r="C118" s="7">
        <f t="shared" si="21"/>
        <v>3618538.4143559542</v>
      </c>
      <c r="D118" s="4">
        <f t="shared" si="16"/>
        <v>14.948908177812797</v>
      </c>
      <c r="E118" s="4">
        <f t="shared" si="17"/>
        <v>54093198.494095474</v>
      </c>
      <c r="F118" s="5">
        <f t="shared" si="22"/>
        <v>0.11765439355977887</v>
      </c>
      <c r="G118" s="6">
        <f t="shared" si="18"/>
        <v>58.575269478612718</v>
      </c>
      <c r="H118" s="4">
        <f t="shared" si="23"/>
        <v>505742741.8442691</v>
      </c>
      <c r="I118" s="4">
        <f t="shared" si="24"/>
        <v>12000</v>
      </c>
      <c r="J118" s="4">
        <f t="shared" si="15"/>
        <v>505754741.8442691</v>
      </c>
      <c r="K118" s="9">
        <f t="shared" si="19"/>
        <v>3969966.4206796791</v>
      </c>
      <c r="L118" s="4">
        <f t="shared" si="25"/>
        <v>460088179.55839932</v>
      </c>
      <c r="M118" s="4">
        <f t="shared" si="26"/>
        <v>1054000</v>
      </c>
      <c r="N118" s="4">
        <f t="shared" si="27"/>
        <v>130.86953200199827</v>
      </c>
    </row>
    <row r="119" spans="2:14" x14ac:dyDescent="0.55000000000000004">
      <c r="B119">
        <f t="shared" si="20"/>
        <v>88</v>
      </c>
      <c r="C119" s="7">
        <f t="shared" si="21"/>
        <v>3969966.4206796791</v>
      </c>
      <c r="D119" s="4">
        <f t="shared" si="16"/>
        <v>15.551349177378652</v>
      </c>
      <c r="E119" s="4">
        <f t="shared" si="17"/>
        <v>61738334.030457802</v>
      </c>
      <c r="F119" s="5">
        <f t="shared" si="22"/>
        <v>0.11883093749537667</v>
      </c>
      <c r="G119" s="6">
        <f t="shared" si="18"/>
        <v>66.15961465591694</v>
      </c>
      <c r="H119" s="4">
        <f t="shared" si="23"/>
        <v>572025231.46388686</v>
      </c>
      <c r="I119" s="4">
        <f t="shared" si="24"/>
        <v>12000</v>
      </c>
      <c r="J119" s="4">
        <f t="shared" si="15"/>
        <v>572037231.46388686</v>
      </c>
      <c r="K119" s="9">
        <f t="shared" si="19"/>
        <v>4359367.6840105364</v>
      </c>
      <c r="L119" s="4">
        <f t="shared" si="25"/>
        <v>521826513.58885711</v>
      </c>
      <c r="M119" s="4">
        <f t="shared" si="26"/>
        <v>1066000</v>
      </c>
      <c r="N119" s="4">
        <f t="shared" si="27"/>
        <v>134.79561796205823</v>
      </c>
    </row>
    <row r="120" spans="2:14" x14ac:dyDescent="0.55000000000000004">
      <c r="B120">
        <f t="shared" si="20"/>
        <v>89</v>
      </c>
      <c r="C120" s="7">
        <f t="shared" si="21"/>
        <v>4359367.6840105364</v>
      </c>
      <c r="D120" s="4">
        <f t="shared" si="16"/>
        <v>16.178068549227014</v>
      </c>
      <c r="E120" s="4">
        <f t="shared" si="17"/>
        <v>70526149.223207459</v>
      </c>
      <c r="F120" s="5">
        <f t="shared" si="22"/>
        <v>0.12001924687033043</v>
      </c>
      <c r="G120" s="6">
        <f t="shared" si="18"/>
        <v>74.802019385543872</v>
      </c>
      <c r="H120" s="4">
        <f t="shared" si="23"/>
        <v>647570887.72975314</v>
      </c>
      <c r="I120" s="4">
        <f t="shared" si="24"/>
        <v>12000</v>
      </c>
      <c r="J120" s="4">
        <f t="shared" si="15"/>
        <v>647582887.72975314</v>
      </c>
      <c r="K120" s="9">
        <f t="shared" si="19"/>
        <v>4791227.72866238</v>
      </c>
      <c r="L120" s="4">
        <f t="shared" si="25"/>
        <v>592352662.81206453</v>
      </c>
      <c r="M120" s="4">
        <f t="shared" si="26"/>
        <v>1078000</v>
      </c>
      <c r="N120" s="4">
        <f t="shared" si="27"/>
        <v>138.83948650091997</v>
      </c>
    </row>
    <row r="121" spans="2:14" x14ac:dyDescent="0.55000000000000004">
      <c r="B121">
        <f t="shared" si="20"/>
        <v>90</v>
      </c>
      <c r="C121" s="7">
        <f t="shared" si="21"/>
        <v>4791227.72866238</v>
      </c>
      <c r="D121" s="4">
        <f t="shared" si="16"/>
        <v>16.830044711760863</v>
      </c>
      <c r="E121" s="4">
        <f t="shared" si="17"/>
        <v>80636576.897616297</v>
      </c>
      <c r="F121" s="5">
        <f t="shared" si="22"/>
        <v>0.12121943933903373</v>
      </c>
      <c r="G121" s="6">
        <f t="shared" si="18"/>
        <v>84.659906235904245</v>
      </c>
      <c r="H121" s="4">
        <f t="shared" si="23"/>
        <v>733752687.91942775</v>
      </c>
      <c r="I121" s="4">
        <f t="shared" si="24"/>
        <v>12000</v>
      </c>
      <c r="J121" s="4">
        <f t="shared" si="15"/>
        <v>733764687.91942775</v>
      </c>
      <c r="K121" s="9">
        <f t="shared" si="19"/>
        <v>5270604.3101236867</v>
      </c>
      <c r="L121" s="4">
        <f t="shared" si="25"/>
        <v>672989239.7096808</v>
      </c>
      <c r="M121" s="4">
        <f t="shared" si="26"/>
        <v>1090000</v>
      </c>
      <c r="N121" s="4">
        <f t="shared" si="27"/>
        <v>143.00467109594757</v>
      </c>
    </row>
    <row r="122" spans="2:14" x14ac:dyDescent="0.55000000000000004">
      <c r="B122">
        <f t="shared" si="20"/>
        <v>91</v>
      </c>
      <c r="C122" s="7">
        <f t="shared" si="21"/>
        <v>5270604.3101236867</v>
      </c>
      <c r="D122" s="4">
        <f t="shared" si="16"/>
        <v>17.508295513644825</v>
      </c>
      <c r="E122" s="4">
        <f t="shared" si="17"/>
        <v>92279297.797135621</v>
      </c>
      <c r="F122" s="5">
        <f t="shared" si="22"/>
        <v>0.12243163373242406</v>
      </c>
      <c r="G122" s="6">
        <f t="shared" si="18"/>
        <v>95.915507236391974</v>
      </c>
      <c r="H122" s="4">
        <f t="shared" si="23"/>
        <v>832158438.9736867</v>
      </c>
      <c r="I122" s="4">
        <f t="shared" si="24"/>
        <v>12000</v>
      </c>
      <c r="J122" s="4">
        <f t="shared" si="15"/>
        <v>832170438.9736867</v>
      </c>
      <c r="K122" s="9">
        <f t="shared" si="19"/>
        <v>5803205.5774262547</v>
      </c>
      <c r="L122" s="4">
        <f t="shared" si="25"/>
        <v>765268537.50681639</v>
      </c>
      <c r="M122" s="4">
        <f t="shared" si="26"/>
        <v>1102000</v>
      </c>
      <c r="N122" s="4">
        <f t="shared" si="27"/>
        <v>147.29481122882601</v>
      </c>
    </row>
    <row r="123" spans="2:14" x14ac:dyDescent="0.55000000000000004">
      <c r="B123">
        <f t="shared" si="20"/>
        <v>92</v>
      </c>
      <c r="C123" s="7">
        <f t="shared" si="21"/>
        <v>5803205.5774262547</v>
      </c>
      <c r="D123" s="4">
        <f t="shared" si="16"/>
        <v>18.21387982284471</v>
      </c>
      <c r="E123" s="4">
        <f t="shared" si="17"/>
        <v>105698888.97450395</v>
      </c>
      <c r="F123" s="5">
        <f t="shared" si="22"/>
        <v>0.1236559500697483</v>
      </c>
      <c r="G123" s="6">
        <f t="shared" si="18"/>
        <v>108.77998427980248</v>
      </c>
      <c r="H123" s="4">
        <f t="shared" si="23"/>
        <v>944626125.67739868</v>
      </c>
      <c r="I123" s="4">
        <f t="shared" si="24"/>
        <v>12000</v>
      </c>
      <c r="J123" s="4">
        <f t="shared" si="15"/>
        <v>944638125.67739868</v>
      </c>
      <c r="K123" s="9">
        <f t="shared" si="19"/>
        <v>6395479.590555029</v>
      </c>
      <c r="L123" s="4">
        <f t="shared" si="25"/>
        <v>870967426.48132038</v>
      </c>
      <c r="M123" s="4">
        <f t="shared" si="26"/>
        <v>1114000</v>
      </c>
      <c r="N123" s="4">
        <f t="shared" si="27"/>
        <v>151.7136555656908</v>
      </c>
    </row>
    <row r="124" spans="2:14" x14ac:dyDescent="0.55000000000000004">
      <c r="B124">
        <f t="shared" si="20"/>
        <v>93</v>
      </c>
      <c r="C124" s="7">
        <f t="shared" si="21"/>
        <v>6395479.590555029</v>
      </c>
      <c r="D124" s="4">
        <f t="shared" si="16"/>
        <v>18.947899179705352</v>
      </c>
      <c r="E124" s="4">
        <f t="shared" si="17"/>
        <v>121180902.48769996</v>
      </c>
      <c r="F124" s="5">
        <f t="shared" si="22"/>
        <v>0.12489250957044579</v>
      </c>
      <c r="G124" s="6">
        <f t="shared" si="18"/>
        <v>123.49826777532593</v>
      </c>
      <c r="H124" s="4">
        <f t="shared" si="23"/>
        <v>1073285354.8934159</v>
      </c>
      <c r="I124" s="4">
        <f t="shared" si="24"/>
        <v>12000</v>
      </c>
      <c r="J124" s="4">
        <f t="shared" si="15"/>
        <v>1073297354.8934159</v>
      </c>
      <c r="K124" s="9">
        <f t="shared" si="19"/>
        <v>7054716.9380783914</v>
      </c>
      <c r="L124" s="4">
        <f t="shared" si="25"/>
        <v>992148328.96902037</v>
      </c>
      <c r="M124" s="4">
        <f t="shared" si="26"/>
        <v>1126000</v>
      </c>
      <c r="N124" s="4">
        <f t="shared" si="27"/>
        <v>156.26506523266153</v>
      </c>
    </row>
    <row r="125" spans="2:14" x14ac:dyDescent="0.55000000000000004">
      <c r="B125">
        <f t="shared" si="20"/>
        <v>94</v>
      </c>
      <c r="C125" s="7">
        <f t="shared" si="21"/>
        <v>7054716.9380783914</v>
      </c>
      <c r="D125" s="4">
        <f t="shared" si="16"/>
        <v>19.711499516647478</v>
      </c>
      <c r="E125" s="4">
        <f t="shared" si="17"/>
        <v>139059049.515017</v>
      </c>
      <c r="F125" s="5">
        <f t="shared" si="22"/>
        <v>0.12614143466615024</v>
      </c>
      <c r="G125" s="6">
        <f t="shared" si="18"/>
        <v>140.35474452592541</v>
      </c>
      <c r="H125" s="4">
        <f t="shared" si="23"/>
        <v>1220605994.6145465</v>
      </c>
      <c r="I125" s="4">
        <f t="shared" si="24"/>
        <v>12000</v>
      </c>
      <c r="J125" s="4">
        <f t="shared" si="15"/>
        <v>1220617994.6145465</v>
      </c>
      <c r="K125" s="9">
        <f t="shared" si="19"/>
        <v>7789168.482708226</v>
      </c>
      <c r="L125" s="4">
        <f t="shared" si="25"/>
        <v>1131207378.4840374</v>
      </c>
      <c r="M125" s="4">
        <f t="shared" si="26"/>
        <v>1138000</v>
      </c>
      <c r="N125" s="4">
        <f t="shared" si="27"/>
        <v>160.95301718964137</v>
      </c>
    </row>
    <row r="126" spans="2:14" x14ac:dyDescent="0.55000000000000004">
      <c r="B126">
        <f t="shared" si="20"/>
        <v>95</v>
      </c>
      <c r="C126" s="7">
        <f t="shared" si="21"/>
        <v>7789168.482708226</v>
      </c>
      <c r="D126" s="4">
        <f t="shared" si="16"/>
        <v>20.505872947168371</v>
      </c>
      <c r="E126" s="4">
        <f t="shared" si="17"/>
        <v>159723699.2705031</v>
      </c>
      <c r="F126" s="5">
        <f t="shared" si="22"/>
        <v>0.12740284901281174</v>
      </c>
      <c r="G126" s="6">
        <f t="shared" si="18"/>
        <v>159.67995071841679</v>
      </c>
      <c r="H126" s="4">
        <f t="shared" si="23"/>
        <v>1389455313.0702775</v>
      </c>
      <c r="I126" s="4">
        <f t="shared" si="24"/>
        <v>12000</v>
      </c>
      <c r="J126" s="4">
        <f t="shared" si="15"/>
        <v>1389467313.0702775</v>
      </c>
      <c r="K126" s="9">
        <f t="shared" si="19"/>
        <v>8608180.5930339098</v>
      </c>
      <c r="L126" s="4">
        <f t="shared" si="25"/>
        <v>1290931077.7545404</v>
      </c>
      <c r="M126" s="4">
        <f t="shared" si="26"/>
        <v>1150000</v>
      </c>
      <c r="N126" s="4">
        <f t="shared" si="27"/>
        <v>165.78160770533063</v>
      </c>
    </row>
    <row r="127" spans="2:14" x14ac:dyDescent="0.55000000000000004">
      <c r="B127">
        <f t="shared" si="20"/>
        <v>96</v>
      </c>
      <c r="C127" s="7">
        <f t="shared" si="21"/>
        <v>8608180.5930339098</v>
      </c>
      <c r="D127" s="4">
        <f t="shared" si="16"/>
        <v>21.332259626939258</v>
      </c>
      <c r="E127" s="4">
        <f t="shared" si="17"/>
        <v>183631943.32617933</v>
      </c>
      <c r="F127" s="5">
        <f t="shared" si="22"/>
        <v>0.12867687750293985</v>
      </c>
      <c r="G127" s="6">
        <f t="shared" si="18"/>
        <v>181.85845576126712</v>
      </c>
      <c r="H127" s="4">
        <f t="shared" si="23"/>
        <v>1583165169.9582403</v>
      </c>
      <c r="I127" s="4">
        <f t="shared" si="24"/>
        <v>12000</v>
      </c>
      <c r="J127" s="4">
        <f t="shared" si="15"/>
        <v>1583177169.9582403</v>
      </c>
      <c r="K127" s="9">
        <f t="shared" si="19"/>
        <v>9522350.6067482382</v>
      </c>
      <c r="L127" s="4">
        <f t="shared" si="25"/>
        <v>1474563021.0807197</v>
      </c>
      <c r="M127" s="4">
        <f t="shared" si="26"/>
        <v>1162000</v>
      </c>
      <c r="N127" s="4">
        <f t="shared" si="27"/>
        <v>170.75505593649055</v>
      </c>
    </row>
    <row r="128" spans="2:14" x14ac:dyDescent="0.55000000000000004">
      <c r="B128">
        <f t="shared" si="20"/>
        <v>97</v>
      </c>
      <c r="C128" s="7">
        <f t="shared" si="21"/>
        <v>9522350.6067482382</v>
      </c>
      <c r="D128" s="4">
        <f t="shared" si="16"/>
        <v>22.191949689904909</v>
      </c>
      <c r="E128" s="4">
        <f t="shared" si="17"/>
        <v>211319525.59459239</v>
      </c>
      <c r="F128" s="5">
        <f t="shared" si="22"/>
        <v>0.12996364627796925</v>
      </c>
      <c r="G128" s="6">
        <f t="shared" si="18"/>
        <v>207.33815849803807</v>
      </c>
      <c r="H128" s="4">
        <f t="shared" si="23"/>
        <v>1805611107.2575736</v>
      </c>
      <c r="I128" s="4">
        <f t="shared" si="24"/>
        <v>12000</v>
      </c>
      <c r="J128" s="4">
        <f t="shared" ref="J128:J132" si="28">H128+I128</f>
        <v>1805623107.2575736</v>
      </c>
      <c r="K128" s="9">
        <f t="shared" si="19"/>
        <v>10543705.72441357</v>
      </c>
      <c r="L128" s="4">
        <f t="shared" si="25"/>
        <v>1685882546.675312</v>
      </c>
      <c r="M128" s="4">
        <f t="shared" si="26"/>
        <v>1174000</v>
      </c>
      <c r="N128" s="4">
        <f t="shared" si="27"/>
        <v>175.87770761458526</v>
      </c>
    </row>
    <row r="129" spans="2:14" x14ac:dyDescent="0.55000000000000004">
      <c r="B129">
        <f t="shared" si="20"/>
        <v>98</v>
      </c>
      <c r="C129" s="7">
        <f t="shared" si="21"/>
        <v>10543705.72441357</v>
      </c>
      <c r="D129" s="4">
        <f t="shared" si="16"/>
        <v>23.086285262408079</v>
      </c>
      <c r="E129" s="4">
        <f t="shared" si="17"/>
        <v>243414998.07669669</v>
      </c>
      <c r="F129" s="5">
        <f t="shared" si="22"/>
        <v>0.13126328274074894</v>
      </c>
      <c r="G129" s="6">
        <f t="shared" si="18"/>
        <v>236.6412602936405</v>
      </c>
      <c r="H129" s="4">
        <f t="shared" si="23"/>
        <v>2061305540.9378309</v>
      </c>
      <c r="I129" s="4">
        <f t="shared" si="24"/>
        <v>12000</v>
      </c>
      <c r="J129" s="4">
        <f t="shared" si="28"/>
        <v>2061317540.9378309</v>
      </c>
      <c r="K129" s="9">
        <f t="shared" si="19"/>
        <v>11685909.065209588</v>
      </c>
      <c r="L129" s="4">
        <f t="shared" si="25"/>
        <v>1929297544.7520087</v>
      </c>
      <c r="M129" s="4">
        <f t="shared" si="26"/>
        <v>1186000</v>
      </c>
      <c r="N129" s="4">
        <f t="shared" si="27"/>
        <v>181.15403884302282</v>
      </c>
    </row>
    <row r="130" spans="2:14" x14ac:dyDescent="0.55000000000000004">
      <c r="B130">
        <f t="shared" si="20"/>
        <v>99</v>
      </c>
      <c r="C130" s="7">
        <f t="shared" si="21"/>
        <v>11685909.065209588</v>
      </c>
      <c r="D130" s="4">
        <f t="shared" si="16"/>
        <v>24.016662558483123</v>
      </c>
      <c r="E130" s="4">
        <f t="shared" si="17"/>
        <v>280656534.70825762</v>
      </c>
      <c r="F130" s="5">
        <f t="shared" si="22"/>
        <v>0.13257591556815643</v>
      </c>
      <c r="G130" s="6">
        <f t="shared" si="18"/>
        <v>270.37723113003176</v>
      </c>
      <c r="H130" s="4">
        <f t="shared" si="23"/>
        <v>2355507679.2170291</v>
      </c>
      <c r="I130" s="4">
        <f t="shared" si="24"/>
        <v>12000</v>
      </c>
      <c r="J130" s="4">
        <f t="shared" si="28"/>
        <v>2355519679.2170291</v>
      </c>
      <c r="K130" s="9">
        <f t="shared" si="19"/>
        <v>12964497.241422383</v>
      </c>
      <c r="L130" s="4">
        <f t="shared" si="25"/>
        <v>2209954079.4602661</v>
      </c>
      <c r="M130" s="4">
        <f t="shared" si="26"/>
        <v>1198000</v>
      </c>
      <c r="N130" s="4">
        <f t="shared" si="27"/>
        <v>186.5886600083135</v>
      </c>
    </row>
    <row r="131" spans="2:14" x14ac:dyDescent="0.55000000000000004">
      <c r="B131">
        <f t="shared" si="20"/>
        <v>100</v>
      </c>
      <c r="C131" s="7">
        <f t="shared" si="21"/>
        <v>12964497.241422383</v>
      </c>
      <c r="D131" s="4">
        <f t="shared" si="16"/>
        <v>24.98453405958999</v>
      </c>
      <c r="E131" s="4">
        <f t="shared" si="17"/>
        <v>323911922.89377803</v>
      </c>
      <c r="F131" s="5">
        <f t="shared" si="22"/>
        <v>0.13390167472383799</v>
      </c>
      <c r="G131" s="6">
        <f t="shared" si="18"/>
        <v>309.25814697387881</v>
      </c>
      <c r="H131" s="4">
        <f t="shared" si="23"/>
        <v>2694353302.418191</v>
      </c>
      <c r="I131" s="4">
        <f t="shared" si="24"/>
        <v>12000</v>
      </c>
      <c r="J131" s="4">
        <f t="shared" si="28"/>
        <v>2694365302.418191</v>
      </c>
      <c r="K131" s="9">
        <f t="shared" si="19"/>
        <v>14397154.543638146</v>
      </c>
      <c r="L131" s="4">
        <f t="shared" si="25"/>
        <v>2533866002.354044</v>
      </c>
      <c r="M131" s="4">
        <f t="shared" si="26"/>
        <v>1210000</v>
      </c>
      <c r="N131" s="4">
        <f t="shared" si="27"/>
        <v>192.1863198085629</v>
      </c>
    </row>
    <row r="132" spans="2:14" x14ac:dyDescent="0.55000000000000004">
      <c r="B132">
        <f t="shared" si="20"/>
        <v>101</v>
      </c>
      <c r="C132" s="7">
        <f t="shared" si="21"/>
        <v>14397154.543638146</v>
      </c>
      <c r="D132" s="4">
        <f t="shared" si="16"/>
        <v>25.991410782191469</v>
      </c>
      <c r="E132" s="4">
        <f t="shared" si="17"/>
        <v>374202357.83839339</v>
      </c>
      <c r="F132" s="5">
        <f t="shared" si="22"/>
        <v>0.13524069147107637</v>
      </c>
      <c r="G132" s="6">
        <f t="shared" si="18"/>
        <v>0</v>
      </c>
      <c r="H132" s="4">
        <f t="shared" si="23"/>
        <v>3085008151.6195793</v>
      </c>
      <c r="I132" s="4">
        <f t="shared" si="24"/>
        <v>12000</v>
      </c>
      <c r="J132" s="4">
        <f t="shared" si="28"/>
        <v>3085020151.6195793</v>
      </c>
      <c r="K132" s="9">
        <f t="shared" si="19"/>
        <v>16004029.693881597</v>
      </c>
      <c r="L132" s="4">
        <f t="shared" si="25"/>
        <v>2908068360.1924372</v>
      </c>
      <c r="M132" s="4">
        <f t="shared" si="26"/>
        <v>1222000</v>
      </c>
      <c r="N132" s="4">
        <f t="shared" si="27"/>
        <v>197.95190940281978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Portfolio</vt:lpstr>
      <vt:lpstr>Individual Stock</vt:lpstr>
      <vt:lpstr>P_After_DRIP_Value</vt:lpstr>
      <vt:lpstr>P_Annual_Contribution</vt:lpstr>
      <vt:lpstr>P_Cumulative_Dividends</vt:lpstr>
      <vt:lpstr>P_Principal_Increase</vt:lpstr>
      <vt:lpstr>P_Total_Contributions</vt:lpstr>
      <vt:lpstr>P_Yield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MarketBeat.com</dc:creator>
  <cp:lastModifiedBy>Rebecca McKeever</cp:lastModifiedBy>
  <dcterms:created xsi:type="dcterms:W3CDTF">2020-01-06T15:01:15Z</dcterms:created>
  <dcterms:modified xsi:type="dcterms:W3CDTF">2022-09-26T18:30:43Z</dcterms:modified>
</cp:coreProperties>
</file>